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avidson Homes\Blackwell Subdivision\EXCEL\BID\"/>
    </mc:Choice>
  </mc:AlternateContent>
  <xr:revisionPtr revIDLastSave="11" documentId="13_ncr:1_{B469375C-1B70-4FE5-936A-E37578D8388C}" xr6:coauthVersionLast="47" xr6:coauthVersionMax="47" xr10:uidLastSave="{4ADF11CF-298E-4E1F-9E78-1E35E2E4A306}"/>
  <bookViews>
    <workbookView xWindow="-120" yWindow="-120" windowWidth="29040" windowHeight="15720" tabRatio="721" firstSheet="7" activeTab="8" xr2:uid="{56F212B2-176B-438F-BC79-DF5571DC6222}"/>
  </bookViews>
  <sheets>
    <sheet name="SUMMARY" sheetId="5" r:id="rId1"/>
    <sheet name="SWPPP" sheetId="7" r:id="rId2"/>
    <sheet name="LOT GRADING" sheetId="6" r:id="rId3"/>
    <sheet name="STREET" sheetId="3" r:id="rId4"/>
    <sheet name="DRAINAGE" sheetId="4" r:id="rId5"/>
    <sheet name="WATER" sheetId="8" r:id="rId6"/>
    <sheet name="SEWER" sheetId="1" r:id="rId7"/>
    <sheet name="DRY UTILITY " sheetId="9" r:id="rId8"/>
    <sheet name="MISC. " sheetId="10" r:id="rId9"/>
    <sheet name="ADD ALT" sheetId="11" r:id="rId10"/>
  </sheets>
  <definedNames>
    <definedName name="_xlnm.Print_Area" localSheetId="9">'ADD ALT'!$A$1:$F$10</definedName>
    <definedName name="_xlnm.Print_Area" localSheetId="4">DRAINAGE!$A$1:$F$98</definedName>
    <definedName name="_xlnm.Print_Area" localSheetId="7">'DRY UTILITY '!$A$1:$F$18</definedName>
    <definedName name="_xlnm.Print_Area" localSheetId="2">'LOT GRADING'!$A$1:$F$14</definedName>
    <definedName name="_xlnm.Print_Area" localSheetId="8">'MISC. '!$A$1:$F$10</definedName>
    <definedName name="_xlnm.Print_Area" localSheetId="6">SEWER!$A$1:$F$45</definedName>
    <definedName name="_xlnm.Print_Area" localSheetId="3">STREET!$A$1:$F$60</definedName>
    <definedName name="_xlnm.Print_Area" localSheetId="0">SUMMARY!$A$1:$G$36</definedName>
    <definedName name="_xlnm.Print_Area" localSheetId="1">SWPPP!$A$1:$F$16</definedName>
    <definedName name="_xlnm.Print_Area" localSheetId="5">WATER!$A$1:$F$49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10" i="6" s="1"/>
  <c r="D4" i="9"/>
  <c r="F6" i="11"/>
  <c r="E20" i="5"/>
  <c r="F5" i="9" l="1"/>
  <c r="D5" i="9"/>
  <c r="F5" i="11"/>
  <c r="F4" i="11"/>
  <c r="F35" i="1"/>
  <c r="F34" i="1"/>
  <c r="F40" i="1"/>
  <c r="F36" i="3"/>
  <c r="F55" i="3"/>
  <c r="J6" i="6"/>
  <c r="I6" i="6"/>
  <c r="F20" i="3"/>
  <c r="F89" i="4"/>
  <c r="F90" i="4"/>
  <c r="F91" i="4"/>
  <c r="F92" i="4"/>
  <c r="F93" i="4"/>
  <c r="F94" i="4"/>
  <c r="F95" i="4"/>
  <c r="F79" i="4"/>
  <c r="F74" i="4"/>
  <c r="F54" i="4"/>
  <c r="F55" i="4"/>
  <c r="F65" i="4"/>
  <c r="F12" i="4"/>
  <c r="F45" i="4"/>
  <c r="F46" i="4"/>
  <c r="F47" i="4"/>
  <c r="F43" i="4"/>
  <c r="F38" i="4"/>
  <c r="J5" i="6"/>
  <c r="I5" i="6"/>
  <c r="F6" i="4"/>
  <c r="F7" i="4"/>
  <c r="J8" i="6" l="1"/>
  <c r="J12" i="6" s="1"/>
  <c r="J4" i="6"/>
  <c r="I4" i="6"/>
  <c r="I8" i="6" s="1"/>
  <c r="F9" i="7"/>
  <c r="F88" i="4"/>
  <c r="F52" i="3"/>
  <c r="F51" i="3"/>
  <c r="F40" i="3"/>
  <c r="F39" i="3"/>
  <c r="F28" i="3"/>
  <c r="F27" i="3"/>
  <c r="F9" i="8" l="1"/>
  <c r="F33" i="8"/>
  <c r="F22" i="3" l="1"/>
  <c r="D9" i="1"/>
  <c r="F49" i="4" l="1"/>
  <c r="F48" i="4"/>
  <c r="F39" i="4"/>
  <c r="D14" i="3"/>
  <c r="D13" i="3"/>
  <c r="F18" i="3"/>
  <c r="F44" i="8"/>
  <c r="F15" i="8"/>
  <c r="A5" i="8"/>
  <c r="A6" i="8" s="1"/>
  <c r="A7" i="8" s="1"/>
  <c r="A8" i="8" s="1"/>
  <c r="A9" i="8" s="1"/>
  <c r="F13" i="8"/>
  <c r="D4" i="8"/>
  <c r="A5" i="6"/>
  <c r="A6" i="6" s="1"/>
  <c r="A7" i="6" s="1"/>
  <c r="A8" i="6" s="1"/>
  <c r="F4" i="6"/>
  <c r="F87" i="4"/>
  <c r="F96" i="4" s="1"/>
  <c r="E16" i="5"/>
  <c r="N11" i="1"/>
  <c r="N10" i="1"/>
  <c r="N9" i="1"/>
  <c r="N8" i="1"/>
  <c r="N7" i="1"/>
  <c r="N6" i="1"/>
  <c r="N5" i="1"/>
  <c r="N4" i="1"/>
  <c r="K5" i="1"/>
  <c r="K6" i="1"/>
  <c r="K7" i="1"/>
  <c r="K4" i="1"/>
  <c r="K1" i="1" s="1"/>
  <c r="F39" i="1"/>
  <c r="A38" i="1"/>
  <c r="A39" i="1" s="1"/>
  <c r="D26" i="1"/>
  <c r="F26" i="1" s="1"/>
  <c r="F33" i="1"/>
  <c r="F32" i="1"/>
  <c r="F9" i="1"/>
  <c r="F16" i="1"/>
  <c r="F15" i="1"/>
  <c r="F14" i="1"/>
  <c r="F28" i="1"/>
  <c r="F29" i="1"/>
  <c r="F30" i="1"/>
  <c r="F31" i="1"/>
  <c r="F36" i="1"/>
  <c r="F37" i="1"/>
  <c r="F38" i="1"/>
  <c r="F41" i="1"/>
  <c r="F42" i="1"/>
  <c r="F5" i="1"/>
  <c r="F6" i="1"/>
  <c r="F7" i="1"/>
  <c r="F8" i="1"/>
  <c r="F11" i="1"/>
  <c r="F12" i="1"/>
  <c r="F13" i="1"/>
  <c r="F17" i="1"/>
  <c r="F18" i="1"/>
  <c r="F19" i="1"/>
  <c r="F20" i="1"/>
  <c r="F4" i="1"/>
  <c r="D45" i="8"/>
  <c r="A30" i="8"/>
  <c r="A31" i="8" s="1"/>
  <c r="A32" i="8" s="1"/>
  <c r="N1" i="1" l="1"/>
  <c r="F50" i="4"/>
  <c r="A35" i="8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33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D43" i="1"/>
  <c r="F43" i="1" s="1"/>
  <c r="F44" i="1" s="1"/>
  <c r="D21" i="1"/>
  <c r="F21" i="1" s="1"/>
  <c r="F22" i="1" s="1"/>
  <c r="D29" i="8"/>
  <c r="D43" i="8" s="1"/>
  <c r="F7" i="8"/>
  <c r="F11" i="8"/>
  <c r="F14" i="8"/>
  <c r="D20" i="8"/>
  <c r="D21" i="8" s="1"/>
  <c r="F45" i="1" l="1"/>
  <c r="E14" i="5" s="1"/>
  <c r="D42" i="8"/>
  <c r="F42" i="8" s="1"/>
  <c r="F16" i="8"/>
  <c r="F10" i="8"/>
  <c r="F8" i="8"/>
  <c r="F30" i="8"/>
  <c r="F31" i="8"/>
  <c r="F32" i="8"/>
  <c r="F34" i="8"/>
  <c r="F35" i="8"/>
  <c r="F36" i="8"/>
  <c r="F37" i="8"/>
  <c r="F38" i="8"/>
  <c r="F39" i="8"/>
  <c r="F40" i="8"/>
  <c r="F41" i="8"/>
  <c r="F43" i="8"/>
  <c r="F45" i="8"/>
  <c r="F29" i="8"/>
  <c r="F4" i="8"/>
  <c r="F5" i="8"/>
  <c r="F6" i="8"/>
  <c r="F12" i="8"/>
  <c r="F17" i="8"/>
  <c r="F18" i="8"/>
  <c r="F19" i="8"/>
  <c r="F20" i="8"/>
  <c r="F21" i="8"/>
  <c r="F22" i="8"/>
  <c r="F23" i="8"/>
  <c r="F24" i="8"/>
  <c r="F83" i="4"/>
  <c r="F84" i="4" s="1"/>
  <c r="F78" i="4"/>
  <c r="F80" i="4" s="1"/>
  <c r="F73" i="4"/>
  <c r="F75" i="4" s="1"/>
  <c r="F69" i="4"/>
  <c r="F68" i="4"/>
  <c r="F67" i="4"/>
  <c r="F66" i="4"/>
  <c r="F56" i="4"/>
  <c r="F57" i="4"/>
  <c r="F58" i="4"/>
  <c r="F59" i="4"/>
  <c r="F60" i="4"/>
  <c r="F61" i="4"/>
  <c r="F8" i="4"/>
  <c r="F53" i="4"/>
  <c r="F33" i="4"/>
  <c r="F32" i="4"/>
  <c r="F31" i="4"/>
  <c r="F30" i="4"/>
  <c r="F28" i="4"/>
  <c r="F27" i="4"/>
  <c r="F25" i="4"/>
  <c r="F24" i="4"/>
  <c r="F23" i="4"/>
  <c r="F17" i="3"/>
  <c r="F16" i="3"/>
  <c r="F15" i="3"/>
  <c r="F47" i="3"/>
  <c r="F46" i="3"/>
  <c r="F45" i="3"/>
  <c r="F44" i="3"/>
  <c r="F43" i="3"/>
  <c r="F42" i="3"/>
  <c r="A42" i="3"/>
  <c r="A44" i="3" s="1"/>
  <c r="A45" i="3" s="1"/>
  <c r="A46" i="3" s="1"/>
  <c r="A47" i="3" s="1"/>
  <c r="F41" i="3"/>
  <c r="F30" i="3"/>
  <c r="F14" i="3"/>
  <c r="F11" i="3"/>
  <c r="F9" i="3"/>
  <c r="F8" i="3"/>
  <c r="F54" i="3"/>
  <c r="F53" i="3"/>
  <c r="F6" i="9"/>
  <c r="F8" i="6"/>
  <c r="F48" i="3" l="1"/>
  <c r="F25" i="8"/>
  <c r="F70" i="4"/>
  <c r="F46" i="8"/>
  <c r="F62" i="4"/>
  <c r="F20" i="4"/>
  <c r="F47" i="8" l="1"/>
  <c r="E13" i="5" s="1"/>
  <c r="A30" i="3"/>
  <c r="A32" i="3" s="1"/>
  <c r="A33" i="3" s="1"/>
  <c r="A34" i="3" s="1"/>
  <c r="A35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F13" i="3" l="1"/>
  <c r="F31" i="3"/>
  <c r="F32" i="3" l="1"/>
  <c r="F29" i="3"/>
  <c r="F4" i="9"/>
  <c r="F7" i="9" l="1"/>
  <c r="E15" i="5" s="1"/>
  <c r="F13" i="4" l="1"/>
  <c r="F11" i="4"/>
  <c r="F10" i="4"/>
  <c r="F16" i="4"/>
  <c r="F15" i="4"/>
  <c r="F37" i="4"/>
  <c r="F40" i="4" s="1"/>
  <c r="F19" i="4"/>
  <c r="F21" i="4"/>
  <c r="F18" i="4"/>
  <c r="F33" i="3"/>
  <c r="F34" i="3"/>
  <c r="F35" i="3"/>
  <c r="F6" i="3"/>
  <c r="F7" i="3"/>
  <c r="F10" i="3"/>
  <c r="F12" i="3"/>
  <c r="F19" i="3"/>
  <c r="F21" i="3"/>
  <c r="F23" i="3"/>
  <c r="F7" i="6"/>
  <c r="F6" i="6"/>
  <c r="F5" i="7"/>
  <c r="F6" i="7"/>
  <c r="F7" i="7"/>
  <c r="F8" i="7"/>
  <c r="F10" i="7" s="1"/>
  <c r="F34" i="4" l="1"/>
  <c r="F97" i="4" s="1"/>
  <c r="E12" i="5" s="1"/>
  <c r="F5" i="10"/>
  <c r="F4" i="10"/>
  <c r="F4" i="7"/>
  <c r="E9" i="5" s="1"/>
  <c r="F5" i="6"/>
  <c r="E10" i="5" s="1"/>
  <c r="F6" i="10" l="1"/>
  <c r="F5" i="3"/>
  <c r="F4" i="3"/>
  <c r="F24" i="3" s="1"/>
  <c r="F56" i="3" l="1"/>
  <c r="E11" i="5" s="1"/>
  <c r="E17" i="5" l="1"/>
</calcChain>
</file>

<file path=xl/sharedStrings.xml><?xml version="1.0" encoding="utf-8"?>
<sst xmlns="http://schemas.openxmlformats.org/spreadsheetml/2006/main" count="619" uniqueCount="220">
  <si>
    <t xml:space="preserve">BLACKWELL BID PROPOSAL </t>
  </si>
  <si>
    <t>PROJECT:</t>
  </si>
  <si>
    <t>BLACKWELL</t>
  </si>
  <si>
    <t>DATE:</t>
  </si>
  <si>
    <t xml:space="preserve">BID DUE DATE: </t>
  </si>
  <si>
    <t>PROJECT START DATE:</t>
  </si>
  <si>
    <t xml:space="preserve">ATT, SPECTRUM, GVEC, GVSUD, GRBA, NEW BRAUNFELS, &amp; GUADALUPE COUNTY </t>
  </si>
  <si>
    <t xml:space="preserve">BLACKWELL UNIT 1 INFRASTRUCTURE IMPROVEMENTS </t>
  </si>
  <si>
    <t>SWPPP</t>
  </si>
  <si>
    <t>LOT GRADING</t>
  </si>
  <si>
    <t>STREET IMPROVEMENTS</t>
  </si>
  <si>
    <t>DRAINAGE IMPROVEMENTS</t>
  </si>
  <si>
    <t>WATER IMPROVEMENTS</t>
  </si>
  <si>
    <t>SEWER IMPROVEMENTS</t>
  </si>
  <si>
    <t>DRY UTILITY IMPROVEMENTS</t>
  </si>
  <si>
    <t>MISCELLANEOUS IMPROVEMENTS</t>
  </si>
  <si>
    <t xml:space="preserve">TOTAL BASE BID </t>
  </si>
  <si>
    <t>ADDITIVE ALTERNTE #1</t>
  </si>
  <si>
    <t xml:space="preserve">STORMWATER POLLUTION PREVENTION PLAN </t>
  </si>
  <si>
    <t xml:space="preserve">BLACKWELL UNIT 1 </t>
  </si>
  <si>
    <t>ITEM NO.</t>
  </si>
  <si>
    <t>DESCRIPTION</t>
  </si>
  <si>
    <t>UNIT</t>
  </si>
  <si>
    <t>QUANTITY</t>
  </si>
  <si>
    <t>UNIT PRICE</t>
  </si>
  <si>
    <t>PRICE</t>
  </si>
  <si>
    <t>STABALIZED CONSTRUCTION ENTRANCE</t>
  </si>
  <si>
    <t>EA</t>
  </si>
  <si>
    <t>CONCRETE WASHOUT PIT</t>
  </si>
  <si>
    <t>SILT FENCE</t>
  </si>
  <si>
    <t>LF</t>
  </si>
  <si>
    <t>INLET PROTECTION</t>
  </si>
  <si>
    <t xml:space="preserve">ROCK BERM W/ GABION BASKET </t>
  </si>
  <si>
    <t>ONSITE RE-ESTABLISH VEGETATION (INCLUDES DETENTION BASIN, DRAINS, &amp; OPEN AREAS)</t>
  </si>
  <si>
    <t>SY</t>
  </si>
  <si>
    <t xml:space="preserve">TOTAL </t>
  </si>
  <si>
    <t>NOTES:</t>
  </si>
  <si>
    <t>THE SILT FENCE QUANTITY ONLY ACCOUNTS FOR PHASE I GENERAL CONSTRUCTION</t>
  </si>
  <si>
    <t>REFERENCE SHEET 8.0 &amp; 8.1 FOR REVEGETATED AREAS</t>
  </si>
  <si>
    <t xml:space="preserve">LOT GRADING </t>
  </si>
  <si>
    <t xml:space="preserve">ITEM NO. </t>
  </si>
  <si>
    <t xml:space="preserve">UNIT </t>
  </si>
  <si>
    <t xml:space="preserve">QUANTITY </t>
  </si>
  <si>
    <t>EXCAVATION</t>
  </si>
  <si>
    <t>EMBANKMENT</t>
  </si>
  <si>
    <t>DEMO EXISTING HOME</t>
  </si>
  <si>
    <t>LS</t>
  </si>
  <si>
    <t>CLEARING &amp; GRUBBING</t>
  </si>
  <si>
    <t>ACRE</t>
  </si>
  <si>
    <t xml:space="preserve">LOT EXCAVATION </t>
  </si>
  <si>
    <t>CY</t>
  </si>
  <si>
    <t>LOT EMBANKMENT</t>
  </si>
  <si>
    <t>ONSITE UTILITY SPOILS EMBANKMENT</t>
  </si>
  <si>
    <t xml:space="preserve">WALLS </t>
  </si>
  <si>
    <t>FACE SQFT</t>
  </si>
  <si>
    <t>TOTAL</t>
  </si>
  <si>
    <t>CONTRACTOR TO DETERMINE ONSITE UTILITY SPOILS CUBIC YARD</t>
  </si>
  <si>
    <t>BLACKWELL UNIT 1 ONSITE</t>
  </si>
  <si>
    <t>MOBILIZATION, RIGHT OF WAY PREP, &amp; INSURANCE</t>
  </si>
  <si>
    <t xml:space="preserve">STREET EXCAVATION </t>
  </si>
  <si>
    <t>STREET EMBANKMENT</t>
  </si>
  <si>
    <t>2" HMAC TYPE "D" (RESIDENTIAL COLLECTOR+TEMP TURNAROUND)</t>
  </si>
  <si>
    <t>2" HMAC TYPE "C" (RESIDENTIAL COLLECTOR)</t>
  </si>
  <si>
    <t>3" HMAC TYPE "D" (LOCAL)</t>
  </si>
  <si>
    <t>16" GRANULAR BASE COURSE (AGGREGATE BASE)(COLLECTOR)</t>
  </si>
  <si>
    <t>12" GRANULAR BASE COURSE (AGGREGATE BASE)(LOCAL)</t>
  </si>
  <si>
    <t>8" GRANULAR BASE COURSE (AGGREGATE BASE)(TEMP TURNAROUND)</t>
  </si>
  <si>
    <t>6" LIME STABILIZED SUBGRADE</t>
  </si>
  <si>
    <t>8" LIME STABILIZED SUBGRADE</t>
  </si>
  <si>
    <t>6' SIDEWALK</t>
  </si>
  <si>
    <t xml:space="preserve">4' SIDEWALK </t>
  </si>
  <si>
    <t>ADA RAMPS</t>
  </si>
  <si>
    <t xml:space="preserve">HEADER CURB </t>
  </si>
  <si>
    <t xml:space="preserve">CONCRETE CURB </t>
  </si>
  <si>
    <t xml:space="preserve">SAW TOOTH CURB </t>
  </si>
  <si>
    <t>TIMBER GUARD POSTS (OM4-3)</t>
  </si>
  <si>
    <t>BI-DIRECTIONAL PAVEMENT MARKERS</t>
  </si>
  <si>
    <t>SIGNAGE</t>
  </si>
  <si>
    <t>Subtotal</t>
  </si>
  <si>
    <t>DECELERATION LANE IMPROVEMENTS</t>
  </si>
  <si>
    <t xml:space="preserve">2" HMAC TYPE "D" </t>
  </si>
  <si>
    <t>10.0" HMAC TYPE "B"</t>
  </si>
  <si>
    <t>TRAFFIC CONTROL</t>
  </si>
  <si>
    <t xml:space="preserve">SIGNAGE </t>
  </si>
  <si>
    <t>PAVEMENT STRIPING + REFLECTORS</t>
  </si>
  <si>
    <t>ACCELERATION LANE IMPROVEMENTS</t>
  </si>
  <si>
    <t xml:space="preserve">10.0" HMAC TYPE "B" </t>
  </si>
  <si>
    <t>FIRE ACCESS ROAD IMPROVEMENTS</t>
  </si>
  <si>
    <t>PRIME COAT</t>
  </si>
  <si>
    <t>10" GRANULAR BASE COURSE (AGGREGATE BASE)</t>
  </si>
  <si>
    <t>ONSITE DRAINAGE IMPROVMENTS</t>
  </si>
  <si>
    <t>BLACKWELL UNIT 1</t>
  </si>
  <si>
    <t>DRAIN A</t>
  </si>
  <si>
    <t>CHANNEL</t>
  </si>
  <si>
    <t>CHANNEL EXCAVATION</t>
  </si>
  <si>
    <t>CHANNEL EMBANKMENT</t>
  </si>
  <si>
    <t>CONCRETE COLLAR</t>
  </si>
  <si>
    <t xml:space="preserve">EA </t>
  </si>
  <si>
    <t xml:space="preserve"> UPSTREAM STRUCTURE 1 SHEET 4.1</t>
  </si>
  <si>
    <t>TXDOT CONCRETE HEADWALL</t>
  </si>
  <si>
    <t>5" CONCRETE RIP RAP (UPSTREAM DRAIN A &amp; DRAIN B CONNECTION)</t>
  </si>
  <si>
    <t>5" CONCRETE RIP RAP (UPSTREAM HEADWALL))</t>
  </si>
  <si>
    <t xml:space="preserve">PIPE HANDRAIL </t>
  </si>
  <si>
    <t>NORTHERN DRAIN A CULVERT SHEET 4.1</t>
  </si>
  <si>
    <t>TRENCH EXCAVATION SAFETY PROTECTION</t>
  </si>
  <si>
    <t>5' X 2' PRECAST BOX CULVERT</t>
  </si>
  <si>
    <t>DOWNSTREAM STRUCTURE 1 SHEET 4.1</t>
  </si>
  <si>
    <t>5" CONCRETE RIP RAP (DOWNSTREAM)</t>
  </si>
  <si>
    <t xml:space="preserve">8"-10" ROCK RUBBLE </t>
  </si>
  <si>
    <t xml:space="preserve"> UPSTREAM STRUCTURE 2 SHEET 4.0</t>
  </si>
  <si>
    <t>5" CONCRETE RIP RAP (UPSTREAM)</t>
  </si>
  <si>
    <t>SOUTHERN DRAIN A CULVERT SHEET 4.0</t>
  </si>
  <si>
    <t xml:space="preserve"> DOWNSTREAM STRUCTURE 2 SHEET 4.0</t>
  </si>
  <si>
    <t>8"-10" ROCK RUBBLE</t>
  </si>
  <si>
    <t>DRAIN B</t>
  </si>
  <si>
    <t>5" CONCRETE RIP RAP (INCLUDED WITH DRAIN A)</t>
  </si>
  <si>
    <t>DRAIN C</t>
  </si>
  <si>
    <t>4'x4' JUNCTION BOX W/ DROP STRUCTURE</t>
  </si>
  <si>
    <t>18" RCP CLASS III</t>
  </si>
  <si>
    <t>5" CONCRETE RIP RAP</t>
  </si>
  <si>
    <t>SLOPED HEADWALL</t>
  </si>
  <si>
    <t>DRAIN D</t>
  </si>
  <si>
    <t xml:space="preserve">LF </t>
  </si>
  <si>
    <t>4'X4' JUNCTION BOX WITH 4-WAY DROP STRUCTURE</t>
  </si>
  <si>
    <t>24" RCP CLASS III</t>
  </si>
  <si>
    <t>6"-8" ROCK RUBBLE</t>
  </si>
  <si>
    <t>DRAIN E</t>
  </si>
  <si>
    <t>25' TYPE C INLET</t>
  </si>
  <si>
    <t>36" RCP CLASS III</t>
  </si>
  <si>
    <t>DRAIN F</t>
  </si>
  <si>
    <t>DRAIN G</t>
  </si>
  <si>
    <t>DRAIN H</t>
  </si>
  <si>
    <t>DETENTION POND</t>
  </si>
  <si>
    <t>POND EXCAVATION</t>
  </si>
  <si>
    <t>POND EMBANKMENT</t>
  </si>
  <si>
    <t xml:space="preserve">CY </t>
  </si>
  <si>
    <t>4'X4' JUNCTION BOX (BASIN OUTFALL)</t>
  </si>
  <si>
    <t>2'X2' PRECAST BOX CULVERT</t>
  </si>
  <si>
    <t>6' WIDE CONCRETE PILOT CHANNEL (5" CONCRETE RIP RAP)</t>
  </si>
  <si>
    <t>BASIN TRASH RACK W. PERF PIPE</t>
  </si>
  <si>
    <t>OFFSITE WATER IMPROVEMENTS</t>
  </si>
  <si>
    <t>CONTRACTOR TO TIE TO EXISTING WATER MAIN</t>
  </si>
  <si>
    <t xml:space="preserve">CONTRACTOR TO JACK BORE FM 1044 </t>
  </si>
  <si>
    <t>30" STEEL CASING AWWA C-200</t>
  </si>
  <si>
    <t>18" STEEL CASING AWWA C-200</t>
  </si>
  <si>
    <t>30" PVC CASING</t>
  </si>
  <si>
    <t>6" C-900 DR18</t>
  </si>
  <si>
    <t>16" C-900 DR18</t>
  </si>
  <si>
    <t>DUCTILE IRON FITTINGS</t>
  </si>
  <si>
    <t>TON</t>
  </si>
  <si>
    <t xml:space="preserve">4" GATE VALVES MJ AND BOXES </t>
  </si>
  <si>
    <t xml:space="preserve">6" GATE VALVES MJ AND BOXES </t>
  </si>
  <si>
    <t xml:space="preserve">12" GATE VALVES MJ AND BOXES </t>
  </si>
  <si>
    <t xml:space="preserve">16" GATE VALVES MJ AND BOXES </t>
  </si>
  <si>
    <t xml:space="preserve">JOINT RESTRAINT </t>
  </si>
  <si>
    <t>2" BLOW OFF (TEMP.)</t>
  </si>
  <si>
    <t>FIRE HYDRANT ASSEMBLY</t>
  </si>
  <si>
    <t>MACHINE CHORLOINATION</t>
  </si>
  <si>
    <t>HYDROSTATIC TESTING</t>
  </si>
  <si>
    <t xml:space="preserve">ADJACENT FENCE REPAIR </t>
  </si>
  <si>
    <t>NEW SERVICE &amp; METER REPAIR (NEIGHBORS)</t>
  </si>
  <si>
    <t>DRIVEWAY DEMO / REBUILD</t>
  </si>
  <si>
    <t>Offsite Total Unit 1</t>
  </si>
  <si>
    <t>ONSITE WATER IMPROVEMENTS</t>
  </si>
  <si>
    <t>8" C-900 CLASS 235 DR 18 PVC PIPE</t>
  </si>
  <si>
    <t>12" C-900 CLASS 235 DR 18 PVC PIPE</t>
  </si>
  <si>
    <t>24" PVC CASING</t>
  </si>
  <si>
    <t>8" GATE VALVES MJ AND BOXES</t>
  </si>
  <si>
    <t>12" GATE VALVES MJ AND BOXES</t>
  </si>
  <si>
    <t>3/4" LONG SINGLE SERVICE W/ 5/8" METER</t>
  </si>
  <si>
    <t>3/4" SHORT SINGLE SERVICE W/ 5/8" METER</t>
  </si>
  <si>
    <t>3/4" IRRIGATION SERVICE W/ 5/8 METER</t>
  </si>
  <si>
    <t>24" STEEL CASING AWWA C-200</t>
  </si>
  <si>
    <t>CAST IRON METER BOXES</t>
  </si>
  <si>
    <t>Onsite Total Unit 1</t>
  </si>
  <si>
    <t>OFFSITE SANITARY SEWER</t>
  </si>
  <si>
    <t>OFFSITE EXTRA DEPTH</t>
  </si>
  <si>
    <t>ONSITE EXTRA DEPTH</t>
  </si>
  <si>
    <t>DEPTH</t>
  </si>
  <si>
    <t>EXTRA</t>
  </si>
  <si>
    <t xml:space="preserve">DEPTH </t>
  </si>
  <si>
    <t>CONSTRUCTION STAGING AREA</t>
  </si>
  <si>
    <t>INLET PROTECTION TXDOT CULVERT</t>
  </si>
  <si>
    <t>CONTRACTOR TO CORE INTO EXISTING MANHOLE AT FM 1044</t>
  </si>
  <si>
    <t xml:space="preserve">15" SANITARY SEWER SDR 26 </t>
  </si>
  <si>
    <t xml:space="preserve">    A. 10' - 12' </t>
  </si>
  <si>
    <t xml:space="preserve">    B. 12' - 14' </t>
  </si>
  <si>
    <t xml:space="preserve">   C. 14' - 16' </t>
  </si>
  <si>
    <t xml:space="preserve">    D. 16'- 18'</t>
  </si>
  <si>
    <t xml:space="preserve">    E. 18' - 20' </t>
  </si>
  <si>
    <t xml:space="preserve">    F. 20' - 22' </t>
  </si>
  <si>
    <t>STANDARD MANHOLE</t>
  </si>
  <si>
    <t>MANHOLE RING ENCASEMENTS</t>
  </si>
  <si>
    <t>TYPE 1 PIPELINE MARKER</t>
  </si>
  <si>
    <t>EXTRA DEPTH MANHOLE</t>
  </si>
  <si>
    <t>VF</t>
  </si>
  <si>
    <t>TV VIDEO SEWER LINE + TESTING</t>
  </si>
  <si>
    <t>ONSITE SANITARY SEWER</t>
  </si>
  <si>
    <t xml:space="preserve">8" SANITARY SEWER SDR 26 </t>
  </si>
  <si>
    <t xml:space="preserve">    A. 0' - 6' </t>
  </si>
  <si>
    <t xml:space="preserve">    B. 6' - 8' </t>
  </si>
  <si>
    <t xml:space="preserve">    C. 6' - 8' (160 PSI)</t>
  </si>
  <si>
    <t xml:space="preserve">    D. 8' - 10' </t>
  </si>
  <si>
    <t xml:space="preserve">    E. 8' - 10' (160 PSI) </t>
  </si>
  <si>
    <t xml:space="preserve">    F. 10' - 12' </t>
  </si>
  <si>
    <t>18" C900 PIPE CASING</t>
  </si>
  <si>
    <t>FLOWABLE FILL OVER PIPE AT CULVERT CROSSING</t>
  </si>
  <si>
    <t>DROP MANHOLE</t>
  </si>
  <si>
    <t>SANITARY SEWER CAP</t>
  </si>
  <si>
    <t>6" SANITARY SEWER LATEREALS (ALL APPURANTENCES)</t>
  </si>
  <si>
    <t>TOTAL UNIT 1</t>
  </si>
  <si>
    <t>DRY UTILITY INSTALLATION</t>
  </si>
  <si>
    <t>GVEC (2.5" SCH 40 PVC)</t>
  </si>
  <si>
    <t>ATT / SPECTRUM (4" SCH 40. PVC)</t>
  </si>
  <si>
    <t>STREETLIGHTS</t>
  </si>
  <si>
    <t>CONSTRUCTION STAKING</t>
  </si>
  <si>
    <t xml:space="preserve">GEOTECH, MATERIALS, &amp; LAB TESTING </t>
  </si>
  <si>
    <t xml:space="preserve">ADDITIVE ALTERNATE #1 </t>
  </si>
  <si>
    <t>IMPORT MATERIAL</t>
  </si>
  <si>
    <t>BASIN TURF REINFORCEMENT MATTING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</si>
</sst>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[$-F800]dddd\,\ mmmm\ dd\,\ yyyy"/>
  </numFmts>
  <fonts count="8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entury Gothic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9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44" fontId="3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/>
    <xf numFmtId="0" fontId="7" fillId="0" borderId="0" xfId="0" applyFont="1"/>
    <xf numFmtId="44" fontId="3" fillId="0" borderId="0" xfId="0" applyNumberFormat="1" applyFont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/>
    <xf numFmtId="14" fontId="3" fillId="0" borderId="0" xfId="0" applyNumberFormat="1" applyFont="1" applyAlignment="1">
      <alignment horizontal="center"/>
    </xf>
    <xf numFmtId="1" fontId="0" fillId="0" borderId="0" xfId="0" applyNumberFormat="1"/>
    <xf numFmtId="14" fontId="3" fillId="0" borderId="0" xfId="0" applyNumberFormat="1" applyFont="1"/>
    <xf numFmtId="166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44" fontId="1" fillId="0" borderId="0" xfId="0" applyNumberFormat="1" applyFont="1"/>
    <xf numFmtId="8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44" fontId="1" fillId="0" borderId="11" xfId="0" applyNumberFormat="1" applyFont="1" applyBorder="1"/>
    <xf numFmtId="0" fontId="1" fillId="0" borderId="10" xfId="0" applyFont="1" applyBorder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1" fontId="1" fillId="0" borderId="10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4" fontId="1" fillId="0" borderId="1" xfId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7F67-357E-42A7-B5C9-D3AC16294EAC}">
  <sheetPr>
    <tabColor theme="6" tint="0.79998168889431442"/>
  </sheetPr>
  <dimension ref="A1:L56"/>
  <sheetViews>
    <sheetView view="pageBreakPreview" zoomScale="70" zoomScaleNormal="100" zoomScaleSheetLayoutView="70" workbookViewId="0">
      <selection activeCell="E21" sqref="E21"/>
    </sheetView>
  </sheetViews>
  <sheetFormatPr defaultRowHeight="15"/>
  <cols>
    <col min="2" max="2" width="11.28515625" customWidth="1"/>
    <col min="3" max="3" width="21.42578125" customWidth="1"/>
    <col min="4" max="4" width="48.28515625" customWidth="1"/>
    <col min="5" max="5" width="20.42578125" customWidth="1"/>
    <col min="6" max="6" width="17.5703125" customWidth="1"/>
    <col min="7" max="7" width="10.42578125" bestFit="1" customWidth="1"/>
    <col min="9" max="9" width="38.42578125" customWidth="1"/>
    <col min="10" max="10" width="26.28515625" customWidth="1"/>
    <col min="11" max="11" width="25.28515625" customWidth="1"/>
    <col min="12" max="12" width="18.42578125" customWidth="1"/>
  </cols>
  <sheetData>
    <row r="1" spans="1:12" ht="48.75" customHeight="1" thickBot="1">
      <c r="A1" s="76" t="s">
        <v>0</v>
      </c>
      <c r="B1" s="77"/>
      <c r="C1" s="77"/>
      <c r="D1" s="77"/>
      <c r="E1" s="77"/>
      <c r="F1" s="77"/>
      <c r="G1" s="78"/>
    </row>
    <row r="2" spans="1:12" ht="16.5">
      <c r="A2" s="31"/>
      <c r="B2" s="3" t="s">
        <v>1</v>
      </c>
      <c r="C2" s="79" t="s">
        <v>2</v>
      </c>
      <c r="D2" s="79"/>
      <c r="E2" s="79"/>
      <c r="F2" s="32"/>
      <c r="G2" s="33"/>
      <c r="I2" s="34"/>
      <c r="J2" s="34"/>
      <c r="K2" s="34"/>
      <c r="L2" s="35"/>
    </row>
    <row r="3" spans="1:12" ht="16.5">
      <c r="A3" s="36"/>
      <c r="B3" s="4" t="s">
        <v>3</v>
      </c>
      <c r="C3" s="21"/>
      <c r="D3" s="22">
        <v>46118</v>
      </c>
      <c r="E3" s="21"/>
      <c r="F3" s="34"/>
      <c r="G3" s="37"/>
      <c r="I3" s="4"/>
      <c r="J3" s="38"/>
      <c r="K3" s="5"/>
      <c r="L3" s="39"/>
    </row>
    <row r="4" spans="1:12" ht="16.5">
      <c r="A4" s="36"/>
      <c r="B4" s="4" t="s">
        <v>4</v>
      </c>
      <c r="C4" s="19"/>
      <c r="D4" s="22">
        <v>46136</v>
      </c>
      <c r="E4" s="19"/>
      <c r="F4" s="34"/>
      <c r="G4" s="37"/>
      <c r="I4" s="4"/>
      <c r="J4" s="38"/>
      <c r="K4" s="5"/>
      <c r="L4" s="39"/>
    </row>
    <row r="5" spans="1:12" ht="16.5">
      <c r="A5" s="36"/>
      <c r="B5" s="4" t="s">
        <v>5</v>
      </c>
      <c r="C5" s="40"/>
      <c r="D5" s="22">
        <v>46157</v>
      </c>
      <c r="E5" s="40"/>
      <c r="F5" s="34"/>
      <c r="G5" s="37"/>
      <c r="I5" s="4"/>
      <c r="J5" s="38"/>
      <c r="K5" s="5"/>
      <c r="L5" s="39"/>
    </row>
    <row r="6" spans="1:12" ht="16.5">
      <c r="A6" s="36"/>
      <c r="B6" s="4"/>
      <c r="C6" s="40"/>
      <c r="D6" s="22" t="s">
        <v>6</v>
      </c>
      <c r="E6" s="40"/>
      <c r="F6" s="34"/>
      <c r="G6" s="37"/>
      <c r="I6" s="4"/>
      <c r="J6" s="38"/>
      <c r="K6" s="5"/>
      <c r="L6" s="39"/>
    </row>
    <row r="7" spans="1:12" ht="16.5">
      <c r="A7" s="36"/>
      <c r="B7" s="80" t="s">
        <v>7</v>
      </c>
      <c r="C7" s="80"/>
      <c r="D7" s="80"/>
      <c r="E7" s="80"/>
      <c r="F7" s="8"/>
      <c r="G7" s="37"/>
      <c r="I7" s="4"/>
      <c r="J7" s="38"/>
      <c r="K7" s="5"/>
      <c r="L7" s="39"/>
    </row>
    <row r="8" spans="1:12" ht="16.5">
      <c r="A8" s="36"/>
      <c r="B8" s="80"/>
      <c r="C8" s="80"/>
      <c r="D8" s="80"/>
      <c r="E8" s="80"/>
      <c r="F8" s="8"/>
      <c r="G8" s="37"/>
      <c r="H8" s="10"/>
      <c r="I8" s="4"/>
      <c r="J8" s="38"/>
      <c r="K8" s="5"/>
      <c r="L8" s="39"/>
    </row>
    <row r="9" spans="1:12" ht="16.5">
      <c r="A9" s="36"/>
      <c r="B9" s="75" t="s">
        <v>8</v>
      </c>
      <c r="C9" s="75"/>
      <c r="D9" s="75"/>
      <c r="E9" s="38">
        <f>SWPPP!F10</f>
        <v>0</v>
      </c>
      <c r="F9" s="38"/>
      <c r="G9" s="37"/>
      <c r="I9" s="9"/>
      <c r="J9" s="38"/>
      <c r="K9" s="13"/>
      <c r="L9" s="39"/>
    </row>
    <row r="10" spans="1:12" ht="16.5">
      <c r="A10" s="36"/>
      <c r="B10" s="75" t="s">
        <v>9</v>
      </c>
      <c r="C10" s="75"/>
      <c r="D10" s="75"/>
      <c r="E10" s="38">
        <f>'LOT GRADING'!F10</f>
        <v>0</v>
      </c>
      <c r="F10" s="38"/>
      <c r="G10" s="37"/>
      <c r="I10" s="4"/>
      <c r="J10" s="38"/>
      <c r="K10" s="5"/>
      <c r="L10" s="39"/>
    </row>
    <row r="11" spans="1:12" ht="16.5">
      <c r="A11" s="36"/>
      <c r="B11" s="75" t="s">
        <v>10</v>
      </c>
      <c r="C11" s="75"/>
      <c r="D11" s="75"/>
      <c r="E11" s="38">
        <f>STREET!F56</f>
        <v>0</v>
      </c>
      <c r="F11" s="38"/>
      <c r="G11" s="37"/>
      <c r="I11" s="4"/>
      <c r="J11" s="38"/>
      <c r="K11" s="5"/>
      <c r="L11" s="39"/>
    </row>
    <row r="12" spans="1:12" ht="16.5">
      <c r="A12" s="36"/>
      <c r="B12" s="75" t="s">
        <v>11</v>
      </c>
      <c r="C12" s="75"/>
      <c r="D12" s="75"/>
      <c r="E12" s="38">
        <f>DRAINAGE!F97</f>
        <v>0</v>
      </c>
      <c r="F12" s="38"/>
      <c r="G12" s="37"/>
      <c r="I12" s="4"/>
      <c r="J12" s="38"/>
      <c r="K12" s="5"/>
      <c r="L12" s="39"/>
    </row>
    <row r="13" spans="1:12" ht="16.5">
      <c r="A13" s="36"/>
      <c r="B13" s="75" t="s">
        <v>12</v>
      </c>
      <c r="C13" s="75"/>
      <c r="D13" s="75"/>
      <c r="E13" s="38">
        <f>WATER!F47</f>
        <v>0</v>
      </c>
      <c r="F13" s="38"/>
      <c r="G13" s="37"/>
      <c r="I13" s="34"/>
      <c r="J13" s="38"/>
      <c r="K13" s="38"/>
      <c r="L13" s="39"/>
    </row>
    <row r="14" spans="1:12" ht="16.5">
      <c r="A14" s="36"/>
      <c r="B14" s="75" t="s">
        <v>13</v>
      </c>
      <c r="C14" s="75"/>
      <c r="D14" s="75"/>
      <c r="E14" s="38">
        <f>SEWER!F45</f>
        <v>0</v>
      </c>
      <c r="F14" s="38"/>
      <c r="G14" s="37"/>
      <c r="I14" s="34"/>
      <c r="J14" s="34"/>
      <c r="K14" s="34"/>
    </row>
    <row r="15" spans="1:12" ht="16.5">
      <c r="A15" s="36"/>
      <c r="B15" s="75" t="s">
        <v>14</v>
      </c>
      <c r="C15" s="75"/>
      <c r="D15" s="75"/>
      <c r="E15" s="38">
        <f>'DRY UTILITY '!F7</f>
        <v>0</v>
      </c>
      <c r="F15" s="38"/>
      <c r="G15" s="37"/>
      <c r="I15" s="34"/>
      <c r="J15" s="34"/>
      <c r="K15" s="34"/>
    </row>
    <row r="16" spans="1:12" ht="16.5">
      <c r="A16" s="36"/>
      <c r="B16" s="75" t="s">
        <v>15</v>
      </c>
      <c r="C16" s="75"/>
      <c r="D16" s="75"/>
      <c r="E16" s="41">
        <f>'MISC. '!F6</f>
        <v>0</v>
      </c>
      <c r="F16" s="38"/>
      <c r="G16" s="37"/>
      <c r="I16" s="34"/>
      <c r="J16" s="34"/>
      <c r="K16" s="34"/>
    </row>
    <row r="17" spans="1:11" ht="16.5">
      <c r="A17" s="36"/>
      <c r="B17" s="42"/>
      <c r="C17" s="42"/>
      <c r="D17" s="7" t="s">
        <v>16</v>
      </c>
      <c r="E17" s="5">
        <f>SUM(E9:E16)</f>
        <v>0</v>
      </c>
      <c r="F17" s="5"/>
      <c r="G17" s="37"/>
      <c r="I17" s="34"/>
      <c r="J17" s="34"/>
      <c r="K17" s="34"/>
    </row>
    <row r="18" spans="1:11" ht="16.5">
      <c r="A18" s="43"/>
      <c r="B18" s="44"/>
      <c r="C18" s="44"/>
      <c r="D18" s="4"/>
      <c r="E18" s="5"/>
      <c r="F18" s="44"/>
      <c r="G18" s="45"/>
      <c r="I18" s="34"/>
      <c r="J18" s="34"/>
      <c r="K18" s="34"/>
    </row>
    <row r="19" spans="1:11" ht="16.5">
      <c r="I19" s="34"/>
      <c r="J19" s="34"/>
      <c r="K19" s="34"/>
    </row>
    <row r="20" spans="1:11" ht="16.5">
      <c r="B20" s="75" t="s">
        <v>17</v>
      </c>
      <c r="C20" s="75"/>
      <c r="D20" s="75"/>
      <c r="E20" s="38">
        <f>'ADD ALT'!F6</f>
        <v>0</v>
      </c>
      <c r="H20" s="10"/>
      <c r="I20" s="34"/>
      <c r="J20" s="34"/>
      <c r="K20" s="34"/>
    </row>
    <row r="21" spans="1:11">
      <c r="B21" s="88"/>
      <c r="C21" s="88"/>
      <c r="D21" s="88"/>
    </row>
    <row r="22" spans="1:11">
      <c r="B22" s="88"/>
      <c r="C22" s="88"/>
      <c r="D22" s="88"/>
    </row>
    <row r="23" spans="1:11">
      <c r="B23" s="88"/>
      <c r="C23" s="88"/>
      <c r="D23" s="88"/>
    </row>
    <row r="24" spans="1:11">
      <c r="B24" s="88"/>
      <c r="C24" s="88"/>
      <c r="D24" s="88"/>
    </row>
    <row r="25" spans="1:11">
      <c r="B25" s="88"/>
      <c r="C25" s="88"/>
      <c r="D25" s="88"/>
    </row>
    <row r="26" spans="1:11">
      <c r="B26" s="88"/>
      <c r="C26" s="88"/>
      <c r="D26" s="88"/>
    </row>
    <row r="27" spans="1:11">
      <c r="B27" s="88"/>
      <c r="C27" s="88"/>
      <c r="D27" s="88"/>
    </row>
    <row r="28" spans="1:11">
      <c r="B28" s="88"/>
      <c r="C28" s="88"/>
      <c r="D28" s="88"/>
    </row>
    <row r="37" spans="8:11">
      <c r="H37" s="10"/>
      <c r="I37" s="10"/>
      <c r="J37" s="10"/>
      <c r="K37" s="10"/>
    </row>
    <row r="38" spans="8:11">
      <c r="I38" s="12"/>
    </row>
    <row r="39" spans="8:11">
      <c r="I39" s="12"/>
    </row>
    <row r="45" spans="8:11" ht="47.25" customHeight="1"/>
    <row r="54" spans="2:3">
      <c r="B54" s="88"/>
      <c r="C54" s="88"/>
    </row>
    <row r="55" spans="2:3">
      <c r="B55" s="74"/>
      <c r="C55" s="74"/>
    </row>
    <row r="56" spans="2:3">
      <c r="B56" s="74"/>
      <c r="C56" s="74"/>
    </row>
  </sheetData>
  <mergeCells count="24">
    <mergeCell ref="A1:G1"/>
    <mergeCell ref="C2:E2"/>
    <mergeCell ref="B9:D9"/>
    <mergeCell ref="B24:D24"/>
    <mergeCell ref="B21:D21"/>
    <mergeCell ref="B22:D22"/>
    <mergeCell ref="B23:D23"/>
    <mergeCell ref="B8:E8"/>
    <mergeCell ref="B7:E7"/>
    <mergeCell ref="B20:D20"/>
    <mergeCell ref="B54:C54"/>
    <mergeCell ref="B55:C55"/>
    <mergeCell ref="B56:C56"/>
    <mergeCell ref="B16:D16"/>
    <mergeCell ref="B10:D10"/>
    <mergeCell ref="B15:D15"/>
    <mergeCell ref="B11:D11"/>
    <mergeCell ref="B12:D12"/>
    <mergeCell ref="B13:D13"/>
    <mergeCell ref="B14:D14"/>
    <mergeCell ref="B28:D28"/>
    <mergeCell ref="B25:D25"/>
    <mergeCell ref="B26:D26"/>
    <mergeCell ref="B27:D27"/>
  </mergeCells>
  <printOptions horizontalCentered="1" verticalCentered="1"/>
  <pageMargins left="0.7" right="0.7" top="0.75" bottom="0.75" header="0.3" footer="0.3"/>
  <pageSetup scale="52" orientation="portrait" horizontalDpi="1200" verticalDpi="1200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D319-389B-4447-ADFE-B970345B115B}">
  <sheetPr>
    <tabColor theme="9" tint="0.79998168889431442"/>
  </sheetPr>
  <dimension ref="A1:F6"/>
  <sheetViews>
    <sheetView view="pageBreakPreview" zoomScaleNormal="100" zoomScaleSheetLayoutView="100" workbookViewId="0">
      <selection activeCell="B9" sqref="B9"/>
    </sheetView>
  </sheetViews>
  <sheetFormatPr defaultRowHeight="15"/>
  <cols>
    <col min="1" max="1" width="9.28515625" bestFit="1" customWidth="1"/>
    <col min="2" max="2" width="46.28515625" customWidth="1"/>
    <col min="3" max="3" width="9.28515625" bestFit="1" customWidth="1"/>
    <col min="4" max="4" width="10.7109375" bestFit="1" customWidth="1"/>
    <col min="5" max="5" width="12.7109375" bestFit="1" customWidth="1"/>
    <col min="6" max="6" width="14.28515625" bestFit="1" customWidth="1"/>
    <col min="10" max="10" width="14.7109375" customWidth="1"/>
  </cols>
  <sheetData>
    <row r="1" spans="1:6">
      <c r="A1" s="81" t="s">
        <v>217</v>
      </c>
      <c r="B1" s="81"/>
      <c r="C1" s="81"/>
      <c r="D1" s="81"/>
      <c r="E1" s="81"/>
      <c r="F1" s="81"/>
    </row>
    <row r="2" spans="1:6">
      <c r="A2" s="81" t="s">
        <v>19</v>
      </c>
      <c r="B2" s="81"/>
      <c r="C2" s="81"/>
      <c r="D2" s="81"/>
      <c r="E2" s="81"/>
      <c r="F2" s="81"/>
    </row>
    <row r="3" spans="1:6">
      <c r="A3" s="6" t="s">
        <v>40</v>
      </c>
      <c r="B3" s="6" t="s">
        <v>21</v>
      </c>
      <c r="C3" s="6" t="s">
        <v>41</v>
      </c>
      <c r="D3" s="6" t="s">
        <v>42</v>
      </c>
      <c r="E3" s="6" t="s">
        <v>24</v>
      </c>
      <c r="F3" s="6" t="s">
        <v>25</v>
      </c>
    </row>
    <row r="4" spans="1:6" ht="16.5">
      <c r="A4" s="46">
        <v>1</v>
      </c>
      <c r="B4" s="60" t="s">
        <v>218</v>
      </c>
      <c r="C4" s="30" t="s">
        <v>50</v>
      </c>
      <c r="D4" s="30">
        <v>1</v>
      </c>
      <c r="E4" s="47"/>
      <c r="F4" s="48">
        <f>E4*D4</f>
        <v>0</v>
      </c>
    </row>
    <row r="5" spans="1:6" ht="16.5">
      <c r="A5" s="46">
        <v>2</v>
      </c>
      <c r="B5" s="60" t="s">
        <v>219</v>
      </c>
      <c r="C5" s="30" t="s">
        <v>34</v>
      </c>
      <c r="D5" s="30">
        <v>70</v>
      </c>
      <c r="E5" s="47"/>
      <c r="F5" s="48">
        <f>E5*D5</f>
        <v>0</v>
      </c>
    </row>
    <row r="6" spans="1:6" ht="16.5">
      <c r="A6" s="46"/>
      <c r="B6" s="29"/>
      <c r="C6" s="30"/>
      <c r="D6" s="30"/>
      <c r="E6" s="14" t="s">
        <v>78</v>
      </c>
      <c r="F6" s="15">
        <f>SUM(F4:F5)</f>
        <v>0</v>
      </c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88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2DE2-7341-4734-8F2E-70EFFB700042}">
  <sheetPr>
    <tabColor theme="9" tint="0.79998168889431442"/>
  </sheetPr>
  <dimension ref="A1:F110"/>
  <sheetViews>
    <sheetView view="pageBreakPreview" zoomScaleNormal="100" zoomScaleSheetLayoutView="100" workbookViewId="0">
      <selection activeCell="E10" sqref="E10"/>
    </sheetView>
  </sheetViews>
  <sheetFormatPr defaultRowHeight="15"/>
  <cols>
    <col min="1" max="1" width="13" customWidth="1"/>
    <col min="2" max="2" width="90.7109375" customWidth="1"/>
    <col min="3" max="3" width="17.7109375" customWidth="1"/>
    <col min="4" max="4" width="19.28515625" customWidth="1"/>
    <col min="5" max="5" width="18.28515625" customWidth="1"/>
    <col min="6" max="6" width="18.5703125" customWidth="1"/>
    <col min="7" max="7" width="15.28515625" customWidth="1"/>
  </cols>
  <sheetData>
    <row r="1" spans="1:6">
      <c r="A1" s="81" t="s">
        <v>18</v>
      </c>
      <c r="B1" s="81"/>
      <c r="C1" s="81"/>
      <c r="D1" s="81"/>
      <c r="E1" s="81"/>
      <c r="F1" s="81"/>
    </row>
    <row r="2" spans="1:6">
      <c r="A2" s="81" t="s">
        <v>19</v>
      </c>
      <c r="B2" s="81"/>
      <c r="C2" s="81"/>
      <c r="D2" s="81"/>
      <c r="E2" s="81"/>
      <c r="F2" s="81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46">
        <v>1</v>
      </c>
      <c r="B4" s="29" t="s">
        <v>26</v>
      </c>
      <c r="C4" s="30" t="s">
        <v>27</v>
      </c>
      <c r="D4" s="30">
        <v>1</v>
      </c>
      <c r="E4" s="47"/>
      <c r="F4" s="48">
        <f>E4*D4</f>
        <v>0</v>
      </c>
    </row>
    <row r="5" spans="1:6" ht="16.5">
      <c r="A5" s="46">
        <v>2</v>
      </c>
      <c r="B5" s="29" t="s">
        <v>28</v>
      </c>
      <c r="C5" s="30" t="s">
        <v>27</v>
      </c>
      <c r="D5" s="30">
        <v>1</v>
      </c>
      <c r="E5" s="47"/>
      <c r="F5" s="48">
        <f t="shared" ref="F5:F9" si="0">E5*D5</f>
        <v>0</v>
      </c>
    </row>
    <row r="6" spans="1:6" ht="16.5">
      <c r="A6" s="46">
        <v>3</v>
      </c>
      <c r="B6" s="29" t="s">
        <v>29</v>
      </c>
      <c r="C6" s="30" t="s">
        <v>30</v>
      </c>
      <c r="D6" s="30">
        <v>4582</v>
      </c>
      <c r="E6" s="47"/>
      <c r="F6" s="48">
        <f t="shared" si="0"/>
        <v>0</v>
      </c>
    </row>
    <row r="7" spans="1:6" ht="16.5">
      <c r="A7" s="46">
        <v>4</v>
      </c>
      <c r="B7" s="29" t="s">
        <v>31</v>
      </c>
      <c r="C7" s="30" t="s">
        <v>30</v>
      </c>
      <c r="D7" s="30">
        <v>85</v>
      </c>
      <c r="E7" s="47"/>
      <c r="F7" s="48">
        <f t="shared" si="0"/>
        <v>0</v>
      </c>
    </row>
    <row r="8" spans="1:6" ht="16.5">
      <c r="A8" s="46">
        <v>5</v>
      </c>
      <c r="B8" s="29" t="s">
        <v>32</v>
      </c>
      <c r="C8" s="30" t="s">
        <v>30</v>
      </c>
      <c r="D8" s="46">
        <v>240</v>
      </c>
      <c r="E8" s="47"/>
      <c r="F8" s="48">
        <f t="shared" si="0"/>
        <v>0</v>
      </c>
    </row>
    <row r="9" spans="1:6" ht="16.5">
      <c r="A9" s="46">
        <v>6</v>
      </c>
      <c r="B9" s="29" t="s">
        <v>33</v>
      </c>
      <c r="C9" s="30" t="s">
        <v>34</v>
      </c>
      <c r="D9" s="46">
        <v>28441</v>
      </c>
      <c r="E9" s="47"/>
      <c r="F9" s="48">
        <f t="shared" si="0"/>
        <v>0</v>
      </c>
    </row>
    <row r="10" spans="1:6" ht="16.5">
      <c r="A10" s="46"/>
      <c r="B10" s="29"/>
      <c r="C10" s="30"/>
      <c r="D10" s="30"/>
      <c r="E10" s="14" t="s">
        <v>35</v>
      </c>
      <c r="F10" s="15">
        <f>SUM(F4:F9)</f>
        <v>0</v>
      </c>
    </row>
    <row r="11" spans="1:6">
      <c r="A11" s="1"/>
      <c r="C11" s="2"/>
      <c r="D11" s="2"/>
      <c r="E11" s="4"/>
      <c r="F11" s="5"/>
    </row>
    <row r="12" spans="1:6" ht="16.5">
      <c r="A12" s="49" t="s">
        <v>36</v>
      </c>
      <c r="B12" s="44"/>
      <c r="C12" s="50"/>
      <c r="D12" s="50"/>
      <c r="E12" s="51"/>
      <c r="F12" s="52"/>
    </row>
    <row r="13" spans="1:6" ht="15" customHeight="1">
      <c r="A13" s="53">
        <v>1</v>
      </c>
      <c r="B13" s="53" t="s">
        <v>37</v>
      </c>
      <c r="C13" s="53"/>
      <c r="D13" s="53"/>
      <c r="E13" s="53"/>
      <c r="F13" s="53"/>
    </row>
    <row r="14" spans="1:6" ht="15" customHeight="1">
      <c r="A14" s="53">
        <v>2</v>
      </c>
      <c r="B14" s="53" t="s">
        <v>38</v>
      </c>
      <c r="C14" s="53"/>
      <c r="D14" s="53"/>
      <c r="E14" s="53"/>
      <c r="F14" s="53"/>
    </row>
    <row r="15" spans="1:6" ht="16.5">
      <c r="B15" s="1"/>
      <c r="C15" s="50"/>
      <c r="D15" s="50"/>
      <c r="E15" s="50"/>
      <c r="F15" s="50"/>
    </row>
    <row r="16" spans="1:6" ht="16.5">
      <c r="A16" s="1"/>
      <c r="C16" s="50"/>
      <c r="D16" s="50"/>
      <c r="E16" s="50"/>
      <c r="F16" s="50"/>
    </row>
    <row r="17" spans="1:6" ht="16.5">
      <c r="A17" s="1"/>
      <c r="C17" s="50"/>
      <c r="D17" s="50"/>
      <c r="E17" s="50"/>
      <c r="F17" s="50"/>
    </row>
    <row r="18" spans="1:6">
      <c r="A18" s="1"/>
      <c r="C18" s="2"/>
      <c r="D18" s="2"/>
      <c r="E18" s="1"/>
    </row>
    <row r="19" spans="1:6">
      <c r="A19" s="1"/>
      <c r="C19" s="2"/>
      <c r="D19" s="2"/>
      <c r="E19" s="1"/>
    </row>
    <row r="20" spans="1:6">
      <c r="A20" s="1"/>
      <c r="C20" s="2"/>
      <c r="D20" s="2"/>
      <c r="E20" s="1"/>
    </row>
    <row r="21" spans="1:6">
      <c r="A21" s="1"/>
      <c r="C21" s="2"/>
      <c r="D21" s="2"/>
      <c r="E21" s="1"/>
    </row>
    <row r="22" spans="1:6">
      <c r="A22" s="1"/>
      <c r="C22" s="2"/>
      <c r="D22" s="2"/>
      <c r="E22" s="1"/>
    </row>
    <row r="23" spans="1:6">
      <c r="A23" s="1"/>
      <c r="C23" s="2"/>
      <c r="D23" s="2"/>
      <c r="E23" s="1"/>
    </row>
    <row r="24" spans="1:6">
      <c r="A24" s="1"/>
      <c r="C24" s="2"/>
      <c r="D24" s="2"/>
      <c r="E24" s="1"/>
    </row>
    <row r="25" spans="1:6">
      <c r="A25" s="1"/>
      <c r="C25" s="2"/>
      <c r="D25" s="2"/>
      <c r="E25" s="1"/>
    </row>
    <row r="26" spans="1:6">
      <c r="A26" s="1"/>
      <c r="C26" s="2"/>
      <c r="D26" s="2"/>
      <c r="E26" s="1"/>
    </row>
    <row r="27" spans="1:6">
      <c r="A27" s="1"/>
      <c r="C27" s="2"/>
      <c r="D27" s="2"/>
      <c r="E27" s="1"/>
    </row>
    <row r="28" spans="1:6">
      <c r="A28" s="1"/>
      <c r="C28" s="2"/>
      <c r="D28" s="2"/>
      <c r="E28" s="1"/>
    </row>
    <row r="29" spans="1:6">
      <c r="A29" s="1"/>
      <c r="C29" s="2"/>
      <c r="D29" s="2"/>
      <c r="E29" s="1"/>
    </row>
    <row r="30" spans="1:6">
      <c r="A30" s="1"/>
      <c r="C30" s="2"/>
      <c r="D30" s="2"/>
      <c r="E30" s="1"/>
    </row>
    <row r="31" spans="1:6">
      <c r="A31" s="1"/>
      <c r="C31" s="2"/>
      <c r="D31" s="2"/>
      <c r="E31" s="1"/>
    </row>
    <row r="32" spans="1:6">
      <c r="A32" s="1"/>
      <c r="C32" s="2"/>
      <c r="D32" s="2"/>
      <c r="E32" s="1"/>
    </row>
    <row r="33" spans="1:5">
      <c r="A33" s="1"/>
      <c r="C33" s="2"/>
      <c r="D33" s="2"/>
      <c r="E33" s="1"/>
    </row>
    <row r="34" spans="1:5">
      <c r="A34" s="1"/>
      <c r="C34" s="2"/>
      <c r="D34" s="2"/>
      <c r="E34" s="1"/>
    </row>
    <row r="35" spans="1:5">
      <c r="A35" s="1"/>
      <c r="C35" s="2"/>
      <c r="D35" s="2"/>
      <c r="E35" s="1"/>
    </row>
    <row r="36" spans="1:5">
      <c r="A36" s="1"/>
      <c r="C36" s="2"/>
      <c r="D36" s="2"/>
      <c r="E36" s="1"/>
    </row>
    <row r="37" spans="1:5">
      <c r="A37" s="1"/>
      <c r="C37" s="2"/>
      <c r="D37" s="2"/>
      <c r="E37" s="1"/>
    </row>
    <row r="38" spans="1:5">
      <c r="A38" s="1"/>
      <c r="C38" s="2"/>
      <c r="D38" s="2"/>
      <c r="E38" s="1"/>
    </row>
    <row r="39" spans="1:5">
      <c r="A39" s="1"/>
      <c r="C39" s="2"/>
      <c r="D39" s="2"/>
      <c r="E39" s="1"/>
    </row>
    <row r="40" spans="1:5">
      <c r="A40" s="1"/>
      <c r="C40" s="2"/>
      <c r="D40" s="2"/>
      <c r="E40" s="1"/>
    </row>
    <row r="41" spans="1:5">
      <c r="A41" s="1"/>
      <c r="C41" s="2"/>
      <c r="D41" s="2"/>
      <c r="E41" s="1"/>
    </row>
    <row r="42" spans="1:5">
      <c r="A42" s="1"/>
      <c r="C42" s="2"/>
      <c r="D42" s="2"/>
      <c r="E42" s="1"/>
    </row>
    <row r="43" spans="1:5">
      <c r="A43" s="1"/>
      <c r="C43" s="2"/>
      <c r="D43" s="2"/>
      <c r="E43" s="1"/>
    </row>
    <row r="44" spans="1:5">
      <c r="A44" s="1"/>
      <c r="C44" s="2"/>
      <c r="D44" s="2"/>
      <c r="E44" s="1"/>
    </row>
    <row r="45" spans="1:5">
      <c r="A45" s="1"/>
      <c r="C45" s="2"/>
      <c r="D45" s="2"/>
      <c r="E45" s="1"/>
    </row>
    <row r="46" spans="1:5">
      <c r="A46" s="1"/>
      <c r="C46" s="2"/>
      <c r="D46" s="2"/>
      <c r="E46" s="1"/>
    </row>
    <row r="47" spans="1:5">
      <c r="A47" s="1"/>
      <c r="C47" s="2"/>
      <c r="D47" s="2"/>
      <c r="E47" s="1"/>
    </row>
    <row r="48" spans="1:5">
      <c r="A48" s="1"/>
      <c r="C48" s="2"/>
      <c r="D48" s="2"/>
      <c r="E48" s="1"/>
    </row>
    <row r="49" spans="1:5">
      <c r="A49" s="1"/>
      <c r="C49" s="2"/>
      <c r="D49" s="2"/>
      <c r="E49" s="1"/>
    </row>
    <row r="50" spans="1:5">
      <c r="A50" s="1"/>
      <c r="C50" s="2"/>
      <c r="D50" s="2"/>
      <c r="E50" s="1"/>
    </row>
    <row r="51" spans="1:5">
      <c r="A51" s="1"/>
      <c r="C51" s="2"/>
      <c r="D51" s="2"/>
      <c r="E51" s="1"/>
    </row>
    <row r="52" spans="1:5">
      <c r="A52" s="1"/>
      <c r="C52" s="2"/>
      <c r="D52" s="2"/>
      <c r="E52" s="1"/>
    </row>
    <row r="53" spans="1:5">
      <c r="A53" s="1"/>
      <c r="C53" s="2"/>
      <c r="D53" s="2"/>
      <c r="E53" s="1"/>
    </row>
    <row r="54" spans="1:5">
      <c r="A54" s="1"/>
      <c r="C54" s="2"/>
      <c r="D54" s="2"/>
      <c r="E54" s="1"/>
    </row>
    <row r="55" spans="1:5">
      <c r="A55" s="1"/>
      <c r="C55" s="2"/>
      <c r="D55" s="2"/>
      <c r="E55" s="1"/>
    </row>
    <row r="56" spans="1:5">
      <c r="A56" s="1"/>
      <c r="C56" s="2"/>
      <c r="D56" s="2"/>
      <c r="E56" s="1"/>
    </row>
    <row r="57" spans="1:5">
      <c r="A57" s="1"/>
      <c r="C57" s="2"/>
      <c r="D57" s="2"/>
      <c r="E57" s="1"/>
    </row>
    <row r="58" spans="1:5">
      <c r="A58" s="1"/>
      <c r="C58" s="2"/>
      <c r="D58" s="2"/>
      <c r="E58" s="1"/>
    </row>
    <row r="59" spans="1:5">
      <c r="A59" s="1"/>
      <c r="C59" s="2"/>
      <c r="D59" s="2"/>
      <c r="E59" s="1"/>
    </row>
    <row r="60" spans="1:5">
      <c r="A60" s="1"/>
      <c r="C60" s="2"/>
      <c r="D60" s="2"/>
      <c r="E60" s="1"/>
    </row>
    <row r="61" spans="1:5">
      <c r="A61" s="1"/>
      <c r="C61" s="2"/>
      <c r="D61" s="2"/>
      <c r="E61" s="1"/>
    </row>
    <row r="62" spans="1:5">
      <c r="A62" s="1"/>
      <c r="C62" s="2"/>
      <c r="D62" s="2"/>
      <c r="E62" s="1"/>
    </row>
    <row r="63" spans="1:5">
      <c r="A63" s="1"/>
      <c r="C63" s="2"/>
      <c r="D63" s="2"/>
      <c r="E63" s="1"/>
    </row>
    <row r="64" spans="1:5">
      <c r="A64" s="1"/>
      <c r="C64" s="2"/>
      <c r="D64" s="2"/>
      <c r="E64" s="1"/>
    </row>
    <row r="65" spans="1:5">
      <c r="A65" s="1"/>
      <c r="C65" s="2"/>
      <c r="D65" s="2"/>
      <c r="E65" s="1"/>
    </row>
    <row r="66" spans="1:5">
      <c r="A66" s="1"/>
      <c r="C66" s="2"/>
      <c r="D66" s="2"/>
      <c r="E66" s="1"/>
    </row>
    <row r="67" spans="1:5">
      <c r="A67" s="1"/>
      <c r="C67" s="2"/>
      <c r="D67" s="2"/>
      <c r="E67" s="1"/>
    </row>
    <row r="68" spans="1:5">
      <c r="A68" s="1"/>
      <c r="C68" s="2"/>
      <c r="D68" s="2"/>
      <c r="E68" s="1"/>
    </row>
    <row r="69" spans="1:5">
      <c r="A69" s="1"/>
      <c r="C69" s="2"/>
      <c r="D69" s="2"/>
      <c r="E69" s="1"/>
    </row>
    <row r="70" spans="1:5">
      <c r="A70" s="1"/>
      <c r="C70" s="2"/>
      <c r="D70" s="2"/>
      <c r="E70" s="1"/>
    </row>
    <row r="71" spans="1:5">
      <c r="A71" s="1"/>
      <c r="C71" s="2"/>
      <c r="D71" s="2"/>
      <c r="E71" s="1"/>
    </row>
    <row r="72" spans="1:5">
      <c r="A72" s="1"/>
      <c r="C72" s="2"/>
      <c r="D72" s="2"/>
      <c r="E72" s="1"/>
    </row>
    <row r="73" spans="1:5">
      <c r="A73" s="1"/>
      <c r="C73" s="2"/>
      <c r="D73" s="2"/>
      <c r="E73" s="1"/>
    </row>
    <row r="74" spans="1:5">
      <c r="A74" s="1"/>
      <c r="C74" s="2"/>
      <c r="D74" s="2"/>
      <c r="E74" s="1"/>
    </row>
    <row r="75" spans="1:5">
      <c r="A75" s="1"/>
      <c r="C75" s="2"/>
      <c r="D75" s="2"/>
      <c r="E75" s="1"/>
    </row>
    <row r="76" spans="1:5">
      <c r="A76" s="1"/>
      <c r="C76" s="2"/>
      <c r="D76" s="2"/>
      <c r="E76" s="1"/>
    </row>
    <row r="77" spans="1:5">
      <c r="A77" s="1"/>
      <c r="C77" s="2"/>
      <c r="D77" s="2"/>
      <c r="E77" s="1"/>
    </row>
    <row r="78" spans="1:5">
      <c r="A78" s="1"/>
      <c r="C78" s="2"/>
      <c r="D78" s="2"/>
      <c r="E78" s="1"/>
    </row>
    <row r="79" spans="1:5">
      <c r="A79" s="1"/>
      <c r="C79" s="2"/>
      <c r="D79" s="2"/>
      <c r="E79" s="1"/>
    </row>
    <row r="80" spans="1:5">
      <c r="A80" s="1"/>
      <c r="C80" s="2"/>
      <c r="D80" s="2"/>
      <c r="E80" s="1"/>
    </row>
    <row r="81" spans="1:5">
      <c r="A81" s="1"/>
      <c r="C81" s="2"/>
      <c r="D81" s="2"/>
      <c r="E81" s="1"/>
    </row>
    <row r="82" spans="1:5">
      <c r="A82" s="1"/>
      <c r="C82" s="2"/>
      <c r="D82" s="2"/>
      <c r="E82" s="1"/>
    </row>
    <row r="83" spans="1:5">
      <c r="A83" s="1"/>
      <c r="C83" s="2"/>
      <c r="D83" s="2"/>
      <c r="E83" s="1"/>
    </row>
    <row r="84" spans="1:5">
      <c r="A84" s="1"/>
      <c r="C84" s="2"/>
      <c r="D84" s="2"/>
      <c r="E84" s="1"/>
    </row>
    <row r="85" spans="1:5">
      <c r="A85" s="1"/>
      <c r="C85" s="2"/>
      <c r="D85" s="2"/>
      <c r="E85" s="1"/>
    </row>
    <row r="86" spans="1:5">
      <c r="A86" s="1"/>
      <c r="C86" s="2"/>
      <c r="D86" s="2"/>
      <c r="E86" s="1"/>
    </row>
    <row r="87" spans="1:5">
      <c r="A87" s="1"/>
      <c r="C87" s="2"/>
      <c r="D87" s="2"/>
      <c r="E87" s="1"/>
    </row>
    <row r="88" spans="1:5">
      <c r="A88" s="1"/>
      <c r="C88" s="2"/>
      <c r="D88" s="2"/>
      <c r="E88" s="1"/>
    </row>
    <row r="89" spans="1:5">
      <c r="A89" s="1"/>
      <c r="C89" s="2"/>
      <c r="D89" s="2"/>
      <c r="E89" s="1"/>
    </row>
    <row r="90" spans="1:5">
      <c r="A90" s="1"/>
      <c r="C90" s="2"/>
      <c r="D90" s="2"/>
      <c r="E90" s="1"/>
    </row>
    <row r="91" spans="1:5">
      <c r="A91" s="1"/>
      <c r="C91" s="2"/>
      <c r="D91" s="2"/>
      <c r="E91" s="1"/>
    </row>
    <row r="92" spans="1:5">
      <c r="A92" s="1"/>
      <c r="C92" s="2"/>
      <c r="D92" s="2"/>
      <c r="E92" s="1"/>
    </row>
    <row r="93" spans="1:5">
      <c r="A93" s="1"/>
      <c r="C93" s="2"/>
      <c r="D93" s="2"/>
      <c r="E93" s="1"/>
    </row>
    <row r="94" spans="1:5">
      <c r="A94" s="1"/>
      <c r="C94" s="2"/>
      <c r="D94" s="2"/>
      <c r="E94" s="1"/>
    </row>
    <row r="95" spans="1:5">
      <c r="A95" s="1"/>
      <c r="C95" s="2"/>
      <c r="D95" s="2"/>
      <c r="E95" s="1"/>
    </row>
    <row r="96" spans="1:5">
      <c r="A96" s="1"/>
      <c r="C96" s="2"/>
      <c r="D96" s="2"/>
      <c r="E96" s="1"/>
    </row>
    <row r="97" spans="1:5">
      <c r="A97" s="1"/>
      <c r="C97" s="2"/>
      <c r="D97" s="2"/>
      <c r="E97" s="1"/>
    </row>
    <row r="98" spans="1:5">
      <c r="A98" s="1"/>
      <c r="C98" s="2"/>
      <c r="D98" s="2"/>
      <c r="E98" s="1"/>
    </row>
    <row r="99" spans="1:5">
      <c r="A99" s="1"/>
      <c r="C99" s="2"/>
      <c r="D99" s="2"/>
      <c r="E99" s="1"/>
    </row>
    <row r="100" spans="1:5">
      <c r="A100" s="1"/>
      <c r="C100" s="2"/>
      <c r="D100" s="2"/>
      <c r="E100" s="1"/>
    </row>
    <row r="101" spans="1:5">
      <c r="A101" s="1"/>
      <c r="C101" s="2"/>
      <c r="D101" s="2"/>
      <c r="E101" s="1"/>
    </row>
    <row r="102" spans="1:5">
      <c r="A102" s="1"/>
      <c r="C102" s="2"/>
      <c r="D102" s="2"/>
      <c r="E102" s="1"/>
    </row>
    <row r="103" spans="1:5">
      <c r="A103" s="1"/>
      <c r="C103" s="2"/>
      <c r="D103" s="2"/>
      <c r="E103" s="1"/>
    </row>
    <row r="104" spans="1:5">
      <c r="A104" s="1"/>
      <c r="C104" s="2"/>
      <c r="D104" s="2"/>
      <c r="E104" s="1"/>
    </row>
    <row r="105" spans="1:5">
      <c r="A105" s="1"/>
      <c r="C105" s="2"/>
      <c r="D105" s="2"/>
      <c r="E105" s="1"/>
    </row>
    <row r="106" spans="1:5">
      <c r="A106" s="1"/>
      <c r="C106" s="2"/>
      <c r="D106" s="2"/>
      <c r="E106" s="1"/>
    </row>
    <row r="107" spans="1:5">
      <c r="A107" s="1"/>
      <c r="C107" s="2"/>
      <c r="D107" s="2"/>
      <c r="E107" s="1"/>
    </row>
    <row r="108" spans="1:5">
      <c r="A108" s="1"/>
      <c r="C108" s="2"/>
      <c r="D108" s="2"/>
      <c r="E108" s="1"/>
    </row>
    <row r="109" spans="1:5">
      <c r="A109" s="1"/>
      <c r="C109" s="2"/>
      <c r="D109" s="2"/>
      <c r="E109" s="1"/>
    </row>
    <row r="110" spans="1:5">
      <c r="A110" s="1"/>
      <c r="C110" s="2"/>
      <c r="D110" s="2"/>
      <c r="E110" s="1"/>
    </row>
  </sheetData>
  <mergeCells count="2">
    <mergeCell ref="A1:F1"/>
    <mergeCell ref="A2:F2"/>
  </mergeCells>
  <phoneticPr fontId="4" type="noConversion"/>
  <printOptions horizontalCentered="1" verticalCentered="1"/>
  <pageMargins left="0.7" right="0.7" top="0.75" bottom="0.75" header="0.3" footer="0.3"/>
  <pageSetup scale="5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EF8D-ECEC-4A30-8D69-6AC2A55A2FBA}">
  <sheetPr>
    <tabColor theme="9" tint="0.79998168889431442"/>
  </sheetPr>
  <dimension ref="A1:L116"/>
  <sheetViews>
    <sheetView view="pageBreakPreview" zoomScaleNormal="100" zoomScaleSheetLayoutView="100" workbookViewId="0">
      <selection activeCell="C10" sqref="C10"/>
    </sheetView>
  </sheetViews>
  <sheetFormatPr defaultRowHeight="15"/>
  <cols>
    <col min="1" max="1" width="13" customWidth="1"/>
    <col min="2" max="2" width="72.5703125" customWidth="1"/>
    <col min="3" max="3" width="17.7109375" customWidth="1"/>
    <col min="4" max="4" width="19.28515625" customWidth="1"/>
    <col min="5" max="5" width="18.28515625" customWidth="1"/>
    <col min="6" max="6" width="18.5703125" customWidth="1"/>
    <col min="7" max="7" width="15.28515625" customWidth="1"/>
    <col min="9" max="9" width="16.85546875" customWidth="1"/>
    <col min="10" max="10" width="16.42578125" customWidth="1"/>
  </cols>
  <sheetData>
    <row r="1" spans="1:12">
      <c r="A1" s="81" t="s">
        <v>39</v>
      </c>
      <c r="B1" s="81"/>
      <c r="C1" s="81"/>
      <c r="D1" s="81"/>
      <c r="E1" s="81"/>
      <c r="F1" s="81"/>
    </row>
    <row r="2" spans="1:12">
      <c r="A2" s="81" t="s">
        <v>19</v>
      </c>
      <c r="B2" s="81"/>
      <c r="C2" s="81"/>
      <c r="D2" s="81"/>
      <c r="E2" s="81"/>
      <c r="F2" s="81"/>
    </row>
    <row r="3" spans="1:12">
      <c r="A3" s="6" t="s">
        <v>40</v>
      </c>
      <c r="B3" s="6"/>
      <c r="C3" s="6" t="s">
        <v>41</v>
      </c>
      <c r="D3" s="6" t="s">
        <v>42</v>
      </c>
      <c r="E3" s="6" t="s">
        <v>24</v>
      </c>
      <c r="F3" s="6" t="s">
        <v>25</v>
      </c>
      <c r="I3" s="23" t="s">
        <v>43</v>
      </c>
      <c r="J3" s="23" t="s">
        <v>44</v>
      </c>
    </row>
    <row r="4" spans="1:12" ht="16.5">
      <c r="A4" s="46">
        <v>1</v>
      </c>
      <c r="B4" s="29" t="s">
        <v>45</v>
      </c>
      <c r="C4" s="30" t="s">
        <v>46</v>
      </c>
      <c r="D4" s="30">
        <v>1</v>
      </c>
      <c r="E4" s="47"/>
      <c r="F4" s="48">
        <f>E4*D4</f>
        <v>0</v>
      </c>
      <c r="I4" s="20">
        <f>D6</f>
        <v>17709</v>
      </c>
      <c r="J4" s="20">
        <f>D7</f>
        <v>24687</v>
      </c>
    </row>
    <row r="5" spans="1:12" ht="16.5">
      <c r="A5" s="46">
        <f>A4+1</f>
        <v>2</v>
      </c>
      <c r="B5" s="29" t="s">
        <v>47</v>
      </c>
      <c r="C5" s="30" t="s">
        <v>48</v>
      </c>
      <c r="D5" s="30">
        <v>18.600000000000001</v>
      </c>
      <c r="E5" s="47"/>
      <c r="F5" s="48">
        <f>E5*D5</f>
        <v>0</v>
      </c>
      <c r="I5" s="20">
        <f>STREET!D5+STREET!D27+STREET!D39+STREET!D51</f>
        <v>5875</v>
      </c>
      <c r="J5" s="20">
        <f>STREET!D6+STREET!D28+STREET!D40+STREET!D52</f>
        <v>3943</v>
      </c>
    </row>
    <row r="6" spans="1:12" ht="16.5">
      <c r="A6" s="46">
        <f t="shared" ref="A6:A8" si="0">A5+1</f>
        <v>3</v>
      </c>
      <c r="B6" s="29" t="s">
        <v>49</v>
      </c>
      <c r="C6" s="30" t="s">
        <v>50</v>
      </c>
      <c r="D6" s="46">
        <v>17709</v>
      </c>
      <c r="E6" s="47"/>
      <c r="F6" s="48">
        <f>E6*D6</f>
        <v>0</v>
      </c>
      <c r="I6">
        <f>DRAINAGE!D6+DRAINAGE!D37+DRAINAGE!D43+DRAINAGE!D53+DRAINAGE!D73+DRAINAGE!D78+DRAINAGE!D83+DRAINAGE!D87</f>
        <v>6258</v>
      </c>
      <c r="J6">
        <f>DRAINAGE!D7+DRAINAGE!D38+DRAINAGE!D54+DRAINAGE!D74+DRAINAGE!D79+DRAINAGE!D88</f>
        <v>4285</v>
      </c>
    </row>
    <row r="7" spans="1:12" ht="16.5">
      <c r="A7" s="46">
        <f t="shared" si="0"/>
        <v>4</v>
      </c>
      <c r="B7" s="29" t="s">
        <v>51</v>
      </c>
      <c r="C7" s="30" t="s">
        <v>50</v>
      </c>
      <c r="D7" s="46">
        <v>24687</v>
      </c>
      <c r="E7" s="47"/>
      <c r="F7" s="48">
        <f>E7*D7</f>
        <v>0</v>
      </c>
    </row>
    <row r="8" spans="1:12" ht="16.5">
      <c r="A8" s="46">
        <f t="shared" si="0"/>
        <v>5</v>
      </c>
      <c r="B8" s="29" t="s">
        <v>52</v>
      </c>
      <c r="C8" s="30" t="s">
        <v>50</v>
      </c>
      <c r="D8" s="46">
        <v>3073</v>
      </c>
      <c r="E8" s="47"/>
      <c r="F8" s="48">
        <f t="shared" ref="F8:F9" si="1">E8*D8</f>
        <v>0</v>
      </c>
      <c r="I8" s="20">
        <f>SUM(I4:I6)</f>
        <v>29842</v>
      </c>
      <c r="J8" s="20">
        <f>SUM(J4:J6)</f>
        <v>32915</v>
      </c>
    </row>
    <row r="9" spans="1:12" ht="16.5">
      <c r="A9" s="46">
        <v>6</v>
      </c>
      <c r="B9" s="29" t="s">
        <v>53</v>
      </c>
      <c r="C9" s="30" t="s">
        <v>54</v>
      </c>
      <c r="D9" s="46">
        <v>904</v>
      </c>
      <c r="E9" s="47"/>
      <c r="F9" s="48">
        <f t="shared" si="1"/>
        <v>0</v>
      </c>
      <c r="I9" s="20"/>
      <c r="J9" s="20"/>
    </row>
    <row r="10" spans="1:12" ht="16.5">
      <c r="A10" s="29"/>
      <c r="B10" s="29"/>
      <c r="C10" s="29"/>
      <c r="D10" s="29"/>
      <c r="E10" s="14" t="s">
        <v>55</v>
      </c>
      <c r="F10" s="15">
        <f>SUM(F4:F9)</f>
        <v>0</v>
      </c>
      <c r="G10" s="11"/>
    </row>
    <row r="11" spans="1:12" ht="16.5" customHeight="1">
      <c r="A11" s="54" t="s">
        <v>36</v>
      </c>
      <c r="B11" s="55"/>
      <c r="C11" s="55"/>
      <c r="D11" s="55"/>
      <c r="E11" s="55"/>
      <c r="F11" s="55"/>
    </row>
    <row r="12" spans="1:12" ht="15" customHeight="1">
      <c r="A12" s="56">
        <v>1</v>
      </c>
      <c r="B12" s="57" t="s">
        <v>56</v>
      </c>
      <c r="C12" s="57"/>
      <c r="D12" s="57"/>
      <c r="E12" s="57"/>
      <c r="F12" s="57"/>
      <c r="J12" s="20">
        <f>J8-I8</f>
        <v>3073</v>
      </c>
    </row>
    <row r="13" spans="1:12" ht="15" customHeight="1">
      <c r="A13" s="56"/>
      <c r="B13" s="57"/>
      <c r="C13" s="57"/>
      <c r="D13" s="57"/>
      <c r="E13" s="57"/>
      <c r="F13" s="57"/>
    </row>
    <row r="14" spans="1:12" ht="15" customHeight="1">
      <c r="A14" s="56"/>
      <c r="B14" s="82"/>
      <c r="C14" s="82"/>
      <c r="D14" s="82"/>
      <c r="E14" s="82"/>
      <c r="F14" s="82"/>
      <c r="K14" s="20"/>
      <c r="L14" s="20"/>
    </row>
    <row r="15" spans="1:12" ht="15" customHeight="1">
      <c r="A15" s="56"/>
      <c r="B15" s="56"/>
      <c r="C15" s="56"/>
      <c r="D15" s="56"/>
      <c r="E15" s="56"/>
      <c r="F15" s="56"/>
    </row>
    <row r="16" spans="1:12" ht="15" customHeight="1">
      <c r="A16" s="1"/>
      <c r="C16" s="2"/>
      <c r="D16" s="2"/>
      <c r="E16" s="1"/>
    </row>
    <row r="17" spans="1:12" ht="15" customHeight="1">
      <c r="A17" s="1"/>
      <c r="C17" s="2"/>
      <c r="D17" s="2"/>
      <c r="E17" s="1"/>
      <c r="L17" s="20"/>
    </row>
    <row r="18" spans="1:12">
      <c r="A18" s="1"/>
      <c r="C18" s="2"/>
      <c r="D18" s="2"/>
      <c r="E18" s="1"/>
    </row>
    <row r="19" spans="1:12">
      <c r="A19" s="1"/>
      <c r="C19" s="2"/>
      <c r="D19" s="2"/>
      <c r="E19" s="1"/>
    </row>
    <row r="20" spans="1:12">
      <c r="A20" s="1"/>
      <c r="C20" s="2"/>
      <c r="D20" s="2"/>
      <c r="E20" s="1"/>
    </row>
    <row r="21" spans="1:12">
      <c r="A21" s="1"/>
      <c r="C21" s="2"/>
      <c r="D21" s="2"/>
      <c r="E21" s="1"/>
    </row>
    <row r="22" spans="1:12">
      <c r="A22" s="1"/>
      <c r="C22" s="2"/>
      <c r="D22" s="2"/>
      <c r="E22" s="1"/>
    </row>
    <row r="23" spans="1:12">
      <c r="A23" s="1"/>
      <c r="C23" s="2"/>
      <c r="D23" s="2"/>
      <c r="E23" s="1"/>
    </row>
    <row r="24" spans="1:12">
      <c r="A24" s="1"/>
      <c r="C24" s="2"/>
      <c r="D24" s="2"/>
      <c r="E24" s="1"/>
    </row>
    <row r="25" spans="1:12">
      <c r="A25" s="1"/>
      <c r="C25" s="2"/>
      <c r="D25" s="2"/>
      <c r="E25" s="1"/>
    </row>
    <row r="26" spans="1:12">
      <c r="A26" s="1"/>
      <c r="C26" s="2"/>
      <c r="D26" s="2"/>
      <c r="E26" s="1"/>
    </row>
    <row r="27" spans="1:12">
      <c r="A27" s="1"/>
      <c r="C27" s="2"/>
      <c r="D27" s="2"/>
      <c r="E27" s="1"/>
    </row>
    <row r="28" spans="1:12">
      <c r="A28" s="1"/>
      <c r="C28" s="2"/>
      <c r="D28" s="2"/>
      <c r="E28" s="1"/>
    </row>
    <row r="29" spans="1:12">
      <c r="A29" s="1"/>
      <c r="C29" s="2"/>
      <c r="D29" s="2"/>
      <c r="E29" s="1"/>
    </row>
    <row r="30" spans="1:12">
      <c r="A30" s="1"/>
      <c r="C30" s="2"/>
      <c r="D30" s="2"/>
      <c r="E30" s="1"/>
    </row>
    <row r="31" spans="1:12">
      <c r="A31" s="1"/>
      <c r="C31" s="2"/>
      <c r="D31" s="2"/>
      <c r="E31" s="1"/>
    </row>
    <row r="32" spans="1:12">
      <c r="A32" s="1"/>
      <c r="C32" s="2"/>
      <c r="D32" s="2"/>
      <c r="E32" s="1"/>
    </row>
    <row r="33" spans="1:5">
      <c r="A33" s="1"/>
      <c r="C33" s="2"/>
      <c r="D33" s="2"/>
      <c r="E33" s="1"/>
    </row>
    <row r="34" spans="1:5">
      <c r="A34" s="1"/>
      <c r="C34" s="2"/>
      <c r="D34" s="2"/>
      <c r="E34" s="1"/>
    </row>
    <row r="35" spans="1:5">
      <c r="A35" s="1"/>
      <c r="C35" s="2"/>
      <c r="D35" s="2"/>
      <c r="E35" s="1"/>
    </row>
    <row r="36" spans="1:5">
      <c r="A36" s="1"/>
      <c r="C36" s="2"/>
      <c r="D36" s="2"/>
      <c r="E36" s="1"/>
    </row>
    <row r="37" spans="1:5">
      <c r="A37" s="1"/>
      <c r="C37" s="2"/>
      <c r="D37" s="2"/>
      <c r="E37" s="1"/>
    </row>
    <row r="38" spans="1:5">
      <c r="A38" s="1"/>
      <c r="C38" s="2"/>
      <c r="D38" s="2"/>
      <c r="E38" s="1"/>
    </row>
    <row r="39" spans="1:5">
      <c r="A39" s="1"/>
      <c r="C39" s="2"/>
      <c r="D39" s="2"/>
      <c r="E39" s="1"/>
    </row>
    <row r="40" spans="1:5">
      <c r="A40" s="1"/>
      <c r="C40" s="2"/>
      <c r="D40" s="2"/>
      <c r="E40" s="1"/>
    </row>
    <row r="41" spans="1:5">
      <c r="A41" s="1"/>
      <c r="C41" s="2"/>
      <c r="D41" s="2"/>
      <c r="E41" s="1"/>
    </row>
    <row r="42" spans="1:5">
      <c r="A42" s="1"/>
      <c r="C42" s="2"/>
      <c r="D42" s="2"/>
      <c r="E42" s="1"/>
    </row>
    <row r="43" spans="1:5">
      <c r="A43" s="1"/>
      <c r="C43" s="2"/>
      <c r="D43" s="2"/>
      <c r="E43" s="1"/>
    </row>
    <row r="44" spans="1:5">
      <c r="A44" s="1"/>
      <c r="C44" s="2"/>
      <c r="D44" s="2"/>
      <c r="E44" s="1"/>
    </row>
    <row r="45" spans="1:5">
      <c r="A45" s="1"/>
      <c r="C45" s="2"/>
      <c r="D45" s="2"/>
      <c r="E45" s="1"/>
    </row>
    <row r="46" spans="1:5">
      <c r="A46" s="1"/>
      <c r="C46" s="2"/>
      <c r="D46" s="2"/>
      <c r="E46" s="1"/>
    </row>
    <row r="47" spans="1:5">
      <c r="A47" s="1"/>
      <c r="C47" s="2"/>
      <c r="D47" s="2"/>
      <c r="E47" s="1"/>
    </row>
    <row r="48" spans="1:5">
      <c r="A48" s="1"/>
      <c r="C48" s="2"/>
      <c r="D48" s="2"/>
      <c r="E48" s="1"/>
    </row>
    <row r="49" spans="1:5">
      <c r="A49" s="1"/>
      <c r="C49" s="2"/>
      <c r="D49" s="2"/>
      <c r="E49" s="1"/>
    </row>
    <row r="50" spans="1:5">
      <c r="A50" s="1"/>
      <c r="C50" s="2"/>
      <c r="D50" s="2"/>
      <c r="E50" s="1"/>
    </row>
    <row r="51" spans="1:5">
      <c r="A51" s="1"/>
      <c r="C51" s="2"/>
      <c r="D51" s="2"/>
      <c r="E51" s="1"/>
    </row>
    <row r="52" spans="1:5">
      <c r="A52" s="1"/>
      <c r="C52" s="2"/>
      <c r="D52" s="2"/>
      <c r="E52" s="1"/>
    </row>
    <row r="53" spans="1:5">
      <c r="A53" s="1"/>
      <c r="C53" s="2"/>
      <c r="D53" s="2"/>
      <c r="E53" s="1"/>
    </row>
    <row r="54" spans="1:5">
      <c r="A54" s="1"/>
      <c r="C54" s="2"/>
      <c r="D54" s="2"/>
      <c r="E54" s="1"/>
    </row>
    <row r="55" spans="1:5">
      <c r="A55" s="1"/>
      <c r="C55" s="2"/>
      <c r="D55" s="2"/>
      <c r="E55" s="1"/>
    </row>
    <row r="56" spans="1:5">
      <c r="A56" s="1"/>
      <c r="C56" s="2"/>
      <c r="D56" s="2"/>
      <c r="E56" s="1"/>
    </row>
    <row r="57" spans="1:5">
      <c r="A57" s="1"/>
      <c r="C57" s="2"/>
      <c r="D57" s="2"/>
      <c r="E57" s="1"/>
    </row>
    <row r="58" spans="1:5">
      <c r="A58" s="1"/>
      <c r="C58" s="2"/>
      <c r="D58" s="2"/>
      <c r="E58" s="1"/>
    </row>
    <row r="59" spans="1:5">
      <c r="A59" s="1"/>
      <c r="C59" s="2"/>
      <c r="D59" s="2"/>
      <c r="E59" s="1"/>
    </row>
    <row r="60" spans="1:5">
      <c r="A60" s="1"/>
      <c r="C60" s="2"/>
      <c r="D60" s="2"/>
      <c r="E60" s="1"/>
    </row>
    <row r="61" spans="1:5">
      <c r="A61" s="1"/>
      <c r="C61" s="2"/>
      <c r="D61" s="2"/>
      <c r="E61" s="1"/>
    </row>
    <row r="62" spans="1:5">
      <c r="A62" s="1"/>
      <c r="C62" s="2"/>
      <c r="D62" s="2"/>
      <c r="E62" s="1"/>
    </row>
    <row r="63" spans="1:5">
      <c r="A63" s="1"/>
      <c r="C63" s="2"/>
      <c r="D63" s="2"/>
      <c r="E63" s="1"/>
    </row>
    <row r="64" spans="1:5">
      <c r="A64" s="1"/>
      <c r="C64" s="2"/>
      <c r="D64" s="2"/>
      <c r="E64" s="1"/>
    </row>
    <row r="65" spans="1:5">
      <c r="A65" s="1"/>
      <c r="C65" s="2"/>
      <c r="D65" s="2"/>
      <c r="E65" s="1"/>
    </row>
    <row r="66" spans="1:5">
      <c r="A66" s="1"/>
      <c r="C66" s="2"/>
      <c r="D66" s="2"/>
      <c r="E66" s="1"/>
    </row>
    <row r="67" spans="1:5">
      <c r="A67" s="1"/>
      <c r="C67" s="2"/>
      <c r="D67" s="2"/>
      <c r="E67" s="1"/>
    </row>
    <row r="68" spans="1:5">
      <c r="A68" s="1"/>
      <c r="C68" s="2"/>
      <c r="D68" s="2"/>
      <c r="E68" s="1"/>
    </row>
    <row r="69" spans="1:5">
      <c r="A69" s="1"/>
      <c r="C69" s="2"/>
      <c r="D69" s="2"/>
      <c r="E69" s="1"/>
    </row>
    <row r="70" spans="1:5">
      <c r="A70" s="1"/>
      <c r="C70" s="2"/>
      <c r="D70" s="2"/>
      <c r="E70" s="1"/>
    </row>
    <row r="71" spans="1:5">
      <c r="A71" s="1"/>
      <c r="C71" s="2"/>
      <c r="D71" s="2"/>
      <c r="E71" s="1"/>
    </row>
    <row r="72" spans="1:5">
      <c r="A72" s="1"/>
      <c r="C72" s="2"/>
      <c r="D72" s="2"/>
      <c r="E72" s="1"/>
    </row>
    <row r="73" spans="1:5">
      <c r="A73" s="1"/>
      <c r="C73" s="2"/>
      <c r="D73" s="2"/>
      <c r="E73" s="1"/>
    </row>
    <row r="74" spans="1:5">
      <c r="A74" s="1"/>
      <c r="C74" s="2"/>
      <c r="D74" s="2"/>
      <c r="E74" s="1"/>
    </row>
    <row r="75" spans="1:5">
      <c r="A75" s="1"/>
      <c r="C75" s="2"/>
      <c r="D75" s="2"/>
      <c r="E75" s="1"/>
    </row>
    <row r="76" spans="1:5">
      <c r="A76" s="1"/>
      <c r="C76" s="2"/>
      <c r="D76" s="2"/>
      <c r="E76" s="1"/>
    </row>
    <row r="77" spans="1:5">
      <c r="A77" s="1"/>
      <c r="C77" s="2"/>
      <c r="D77" s="2"/>
      <c r="E77" s="1"/>
    </row>
    <row r="78" spans="1:5">
      <c r="A78" s="1"/>
      <c r="C78" s="2"/>
      <c r="D78" s="2"/>
      <c r="E78" s="1"/>
    </row>
    <row r="79" spans="1:5">
      <c r="A79" s="1"/>
      <c r="C79" s="2"/>
      <c r="D79" s="2"/>
      <c r="E79" s="1"/>
    </row>
    <row r="80" spans="1:5">
      <c r="A80" s="1"/>
      <c r="C80" s="2"/>
      <c r="D80" s="2"/>
      <c r="E80" s="1"/>
    </row>
    <row r="81" spans="1:5">
      <c r="A81" s="1"/>
      <c r="C81" s="2"/>
      <c r="D81" s="2"/>
      <c r="E81" s="1"/>
    </row>
    <row r="82" spans="1:5">
      <c r="A82" s="1"/>
      <c r="C82" s="2"/>
      <c r="D82" s="2"/>
      <c r="E82" s="1"/>
    </row>
    <row r="83" spans="1:5">
      <c r="A83" s="1"/>
      <c r="C83" s="2"/>
      <c r="D83" s="2"/>
      <c r="E83" s="1"/>
    </row>
    <row r="84" spans="1:5">
      <c r="A84" s="1"/>
      <c r="C84" s="2"/>
      <c r="D84" s="2"/>
      <c r="E84" s="1"/>
    </row>
    <row r="85" spans="1:5">
      <c r="A85" s="1"/>
      <c r="C85" s="2"/>
      <c r="D85" s="2"/>
      <c r="E85" s="1"/>
    </row>
    <row r="86" spans="1:5">
      <c r="A86" s="1"/>
      <c r="C86" s="2"/>
      <c r="D86" s="2"/>
      <c r="E86" s="1"/>
    </row>
    <row r="87" spans="1:5">
      <c r="A87" s="1"/>
      <c r="C87" s="2"/>
      <c r="D87" s="2"/>
      <c r="E87" s="1"/>
    </row>
    <row r="88" spans="1:5">
      <c r="A88" s="1"/>
      <c r="C88" s="2"/>
      <c r="D88" s="2"/>
      <c r="E88" s="1"/>
    </row>
    <row r="89" spans="1:5">
      <c r="A89" s="1"/>
      <c r="C89" s="2"/>
      <c r="D89" s="2"/>
      <c r="E89" s="1"/>
    </row>
    <row r="90" spans="1:5">
      <c r="A90" s="1"/>
      <c r="C90" s="2"/>
      <c r="D90" s="2"/>
      <c r="E90" s="1"/>
    </row>
    <row r="91" spans="1:5">
      <c r="A91" s="1"/>
      <c r="C91" s="2"/>
      <c r="D91" s="2"/>
      <c r="E91" s="1"/>
    </row>
    <row r="92" spans="1:5">
      <c r="A92" s="1"/>
      <c r="C92" s="2"/>
      <c r="D92" s="2"/>
      <c r="E92" s="1"/>
    </row>
    <row r="93" spans="1:5">
      <c r="A93" s="1"/>
      <c r="C93" s="2"/>
      <c r="D93" s="2"/>
      <c r="E93" s="1"/>
    </row>
    <row r="94" spans="1:5">
      <c r="A94" s="1"/>
      <c r="C94" s="2"/>
      <c r="D94" s="2"/>
      <c r="E94" s="1"/>
    </row>
    <row r="95" spans="1:5">
      <c r="A95" s="1"/>
      <c r="C95" s="2"/>
      <c r="D95" s="2"/>
      <c r="E95" s="1"/>
    </row>
    <row r="96" spans="1:5">
      <c r="A96" s="1"/>
      <c r="C96" s="2"/>
      <c r="D96" s="2"/>
      <c r="E96" s="1"/>
    </row>
    <row r="97" spans="1:5">
      <c r="A97" s="1"/>
      <c r="C97" s="2"/>
      <c r="D97" s="2"/>
      <c r="E97" s="1"/>
    </row>
    <row r="98" spans="1:5">
      <c r="A98" s="1"/>
      <c r="C98" s="2"/>
      <c r="D98" s="2"/>
      <c r="E98" s="1"/>
    </row>
    <row r="99" spans="1:5">
      <c r="A99" s="1"/>
      <c r="C99" s="2"/>
      <c r="D99" s="2"/>
      <c r="E99" s="1"/>
    </row>
    <row r="100" spans="1:5">
      <c r="A100" s="1"/>
      <c r="C100" s="2"/>
      <c r="D100" s="2"/>
      <c r="E100" s="1"/>
    </row>
    <row r="101" spans="1:5">
      <c r="A101" s="1"/>
      <c r="C101" s="2"/>
      <c r="D101" s="2"/>
      <c r="E101" s="1"/>
    </row>
    <row r="102" spans="1:5">
      <c r="A102" s="1"/>
      <c r="C102" s="2"/>
      <c r="D102" s="2"/>
      <c r="E102" s="1"/>
    </row>
    <row r="103" spans="1:5">
      <c r="A103" s="1"/>
      <c r="C103" s="2"/>
      <c r="D103" s="2"/>
      <c r="E103" s="1"/>
    </row>
    <row r="104" spans="1:5">
      <c r="A104" s="1"/>
      <c r="C104" s="2"/>
      <c r="D104" s="2"/>
      <c r="E104" s="1"/>
    </row>
    <row r="105" spans="1:5">
      <c r="A105" s="1"/>
      <c r="C105" s="2"/>
      <c r="D105" s="2"/>
      <c r="E105" s="1"/>
    </row>
    <row r="106" spans="1:5">
      <c r="A106" s="1"/>
      <c r="C106" s="2"/>
      <c r="D106" s="2"/>
      <c r="E106" s="1"/>
    </row>
    <row r="107" spans="1:5">
      <c r="A107" s="1"/>
      <c r="C107" s="2"/>
      <c r="D107" s="2"/>
      <c r="E107" s="1"/>
    </row>
    <row r="108" spans="1:5">
      <c r="A108" s="1"/>
      <c r="C108" s="2"/>
      <c r="D108" s="2"/>
      <c r="E108" s="1"/>
    </row>
    <row r="109" spans="1:5">
      <c r="A109" s="1"/>
      <c r="C109" s="2"/>
      <c r="D109" s="2"/>
      <c r="E109" s="1"/>
    </row>
    <row r="110" spans="1:5">
      <c r="A110" s="1"/>
      <c r="C110" s="2"/>
      <c r="D110" s="2"/>
      <c r="E110" s="1"/>
    </row>
    <row r="111" spans="1:5">
      <c r="A111" s="1"/>
      <c r="C111" s="2"/>
      <c r="D111" s="2"/>
      <c r="E111" s="1"/>
    </row>
    <row r="112" spans="1:5">
      <c r="A112" s="1"/>
      <c r="C112" s="2"/>
      <c r="D112" s="2"/>
      <c r="E112" s="1"/>
    </row>
    <row r="113" spans="1:5">
      <c r="A113" s="1"/>
      <c r="C113" s="2"/>
      <c r="D113" s="2"/>
      <c r="E113" s="1"/>
    </row>
    <row r="114" spans="1:5">
      <c r="A114" s="1"/>
      <c r="C114" s="2"/>
      <c r="D114" s="2"/>
      <c r="E114" s="1"/>
    </row>
    <row r="115" spans="1:5">
      <c r="A115" s="1"/>
      <c r="C115" s="2"/>
      <c r="D115" s="2"/>
      <c r="E115" s="1"/>
    </row>
    <row r="116" spans="1:5">
      <c r="A116" s="1"/>
      <c r="C116" s="2"/>
      <c r="D116" s="2"/>
      <c r="E116" s="1"/>
    </row>
  </sheetData>
  <mergeCells count="3">
    <mergeCell ref="A1:F1"/>
    <mergeCell ref="A2:F2"/>
    <mergeCell ref="B14:F14"/>
  </mergeCells>
  <printOptions horizontalCentered="1" verticalCentered="1"/>
  <pageMargins left="0.7" right="0.7" top="0.75" bottom="0.75" header="0.3" footer="0.3"/>
  <pageSetup scale="5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ABF2-7699-48F9-94C1-02D3780B1C60}">
  <sheetPr>
    <tabColor theme="9" tint="0.79998168889431442"/>
  </sheetPr>
  <dimension ref="A1:Q167"/>
  <sheetViews>
    <sheetView view="pageBreakPreview" topLeftCell="A39" zoomScale="110" zoomScaleNormal="100" zoomScaleSheetLayoutView="110" workbookViewId="0">
      <selection activeCell="D41" sqref="D41"/>
    </sheetView>
  </sheetViews>
  <sheetFormatPr defaultRowHeight="15"/>
  <cols>
    <col min="1" max="1" width="13" customWidth="1"/>
    <col min="2" max="2" width="74.42578125" customWidth="1"/>
    <col min="3" max="3" width="21.28515625" customWidth="1"/>
    <col min="4" max="5" width="20.42578125" customWidth="1"/>
    <col min="6" max="6" width="18.5703125" customWidth="1"/>
    <col min="7" max="7" width="15.28515625" customWidth="1"/>
  </cols>
  <sheetData>
    <row r="1" spans="1:6">
      <c r="A1" s="81" t="s">
        <v>10</v>
      </c>
      <c r="B1" s="81"/>
      <c r="C1" s="81"/>
      <c r="D1" s="81"/>
      <c r="E1" s="81"/>
      <c r="F1" s="81"/>
    </row>
    <row r="2" spans="1:6">
      <c r="A2" s="81" t="s">
        <v>57</v>
      </c>
      <c r="B2" s="81"/>
      <c r="C2" s="81"/>
      <c r="D2" s="81"/>
      <c r="E2" s="81"/>
      <c r="F2" s="81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46">
        <v>1</v>
      </c>
      <c r="B4" s="29" t="s">
        <v>58</v>
      </c>
      <c r="C4" s="30" t="s">
        <v>46</v>
      </c>
      <c r="D4" s="30">
        <v>1</v>
      </c>
      <c r="E4" s="47"/>
      <c r="F4" s="48">
        <f>E4*D4</f>
        <v>0</v>
      </c>
    </row>
    <row r="5" spans="1:6" ht="16.5">
      <c r="A5" s="46">
        <f>A4+1</f>
        <v>2</v>
      </c>
      <c r="B5" s="29" t="s">
        <v>59</v>
      </c>
      <c r="C5" s="30" t="s">
        <v>50</v>
      </c>
      <c r="D5" s="46">
        <v>4605</v>
      </c>
      <c r="E5" s="47"/>
      <c r="F5" s="48">
        <f t="shared" ref="F5:F23" si="0">E5*D5</f>
        <v>0</v>
      </c>
    </row>
    <row r="6" spans="1:6" ht="16.5">
      <c r="A6" s="46">
        <f t="shared" ref="A6:A17" si="1">A5+1</f>
        <v>3</v>
      </c>
      <c r="B6" s="29" t="s">
        <v>60</v>
      </c>
      <c r="C6" s="30" t="s">
        <v>50</v>
      </c>
      <c r="D6" s="46">
        <v>3357</v>
      </c>
      <c r="E6" s="47"/>
      <c r="F6" s="48">
        <f t="shared" si="0"/>
        <v>0</v>
      </c>
    </row>
    <row r="7" spans="1:6" ht="16.5">
      <c r="A7" s="46">
        <f t="shared" si="1"/>
        <v>4</v>
      </c>
      <c r="B7" s="29" t="s">
        <v>61</v>
      </c>
      <c r="C7" s="30" t="s">
        <v>34</v>
      </c>
      <c r="D7" s="46">
        <v>2147</v>
      </c>
      <c r="E7" s="47"/>
      <c r="F7" s="48">
        <f t="shared" si="0"/>
        <v>0</v>
      </c>
    </row>
    <row r="8" spans="1:6" ht="16.5">
      <c r="A8" s="46">
        <f t="shared" si="1"/>
        <v>5</v>
      </c>
      <c r="B8" s="29" t="s">
        <v>62</v>
      </c>
      <c r="C8" s="30" t="s">
        <v>34</v>
      </c>
      <c r="D8" s="46">
        <v>416</v>
      </c>
      <c r="E8" s="47"/>
      <c r="F8" s="48">
        <f t="shared" ref="F8:F9" si="2">E8*D8</f>
        <v>0</v>
      </c>
    </row>
    <row r="9" spans="1:6" ht="16.5">
      <c r="A9" s="46">
        <f t="shared" si="1"/>
        <v>6</v>
      </c>
      <c r="B9" s="29" t="s">
        <v>63</v>
      </c>
      <c r="C9" s="30" t="s">
        <v>34</v>
      </c>
      <c r="D9" s="46">
        <v>7181</v>
      </c>
      <c r="E9" s="47"/>
      <c r="F9" s="48">
        <f t="shared" si="2"/>
        <v>0</v>
      </c>
    </row>
    <row r="10" spans="1:6" ht="16.5" customHeight="1">
      <c r="A10" s="46">
        <f t="shared" si="1"/>
        <v>7</v>
      </c>
      <c r="B10" s="58" t="s">
        <v>64</v>
      </c>
      <c r="C10" s="30" t="s">
        <v>34</v>
      </c>
      <c r="D10" s="46">
        <v>456</v>
      </c>
      <c r="E10" s="47"/>
      <c r="F10" s="59">
        <f t="shared" si="0"/>
        <v>0</v>
      </c>
    </row>
    <row r="11" spans="1:6" ht="16.5" customHeight="1">
      <c r="A11" s="46">
        <f t="shared" si="1"/>
        <v>8</v>
      </c>
      <c r="B11" s="58" t="s">
        <v>65</v>
      </c>
      <c r="C11" s="30" t="s">
        <v>34</v>
      </c>
      <c r="D11" s="46">
        <v>7964</v>
      </c>
      <c r="E11" s="47"/>
      <c r="F11" s="59">
        <f t="shared" ref="F11" si="3">E11*D11</f>
        <v>0</v>
      </c>
    </row>
    <row r="12" spans="1:6" ht="15.75" customHeight="1">
      <c r="A12" s="46">
        <f t="shared" si="1"/>
        <v>9</v>
      </c>
      <c r="B12" s="58" t="s">
        <v>66</v>
      </c>
      <c r="C12" s="30" t="s">
        <v>34</v>
      </c>
      <c r="D12" s="46">
        <v>1731</v>
      </c>
      <c r="E12" s="47"/>
      <c r="F12" s="59">
        <f t="shared" si="0"/>
        <v>0</v>
      </c>
    </row>
    <row r="13" spans="1:6" ht="16.5">
      <c r="A13" s="46">
        <f t="shared" si="1"/>
        <v>10</v>
      </c>
      <c r="B13" s="29" t="s">
        <v>67</v>
      </c>
      <c r="C13" s="30" t="s">
        <v>34</v>
      </c>
      <c r="D13" s="46">
        <f>D12+D11</f>
        <v>9695</v>
      </c>
      <c r="E13" s="47"/>
      <c r="F13" s="48">
        <f t="shared" si="0"/>
        <v>0</v>
      </c>
    </row>
    <row r="14" spans="1:6" ht="16.5">
      <c r="A14" s="46">
        <f t="shared" si="1"/>
        <v>11</v>
      </c>
      <c r="B14" s="29" t="s">
        <v>68</v>
      </c>
      <c r="C14" s="30" t="s">
        <v>34</v>
      </c>
      <c r="D14" s="46">
        <f>D10</f>
        <v>456</v>
      </c>
      <c r="E14" s="47"/>
      <c r="F14" s="48">
        <f t="shared" ref="F14" si="4">E14*D14</f>
        <v>0</v>
      </c>
    </row>
    <row r="15" spans="1:6" ht="16.5">
      <c r="A15" s="46">
        <f t="shared" si="1"/>
        <v>12</v>
      </c>
      <c r="B15" s="29" t="s">
        <v>69</v>
      </c>
      <c r="C15" s="30" t="s">
        <v>34</v>
      </c>
      <c r="D15" s="46">
        <v>484</v>
      </c>
      <c r="E15" s="47"/>
      <c r="F15" s="48">
        <f t="shared" ref="F15:F16" si="5">E15*D15</f>
        <v>0</v>
      </c>
    </row>
    <row r="16" spans="1:6" ht="16.5">
      <c r="A16" s="46">
        <f t="shared" si="1"/>
        <v>13</v>
      </c>
      <c r="B16" s="29" t="s">
        <v>70</v>
      </c>
      <c r="C16" s="30" t="s">
        <v>34</v>
      </c>
      <c r="D16" s="46">
        <v>256</v>
      </c>
      <c r="E16" s="47"/>
      <c r="F16" s="48">
        <f t="shared" si="5"/>
        <v>0</v>
      </c>
    </row>
    <row r="17" spans="1:6" ht="16.5">
      <c r="A17" s="46">
        <f t="shared" si="1"/>
        <v>14</v>
      </c>
      <c r="B17" s="29" t="s">
        <v>71</v>
      </c>
      <c r="C17" s="30" t="s">
        <v>27</v>
      </c>
      <c r="D17" s="46">
        <v>16</v>
      </c>
      <c r="E17" s="47"/>
      <c r="F17" s="48">
        <f t="shared" ref="F17:F18" si="6">E17*D17</f>
        <v>0</v>
      </c>
    </row>
    <row r="18" spans="1:6" ht="16.5">
      <c r="A18" s="46">
        <v>15</v>
      </c>
      <c r="B18" s="29" t="s">
        <v>72</v>
      </c>
      <c r="C18" s="30" t="s">
        <v>30</v>
      </c>
      <c r="D18" s="30">
        <v>60</v>
      </c>
      <c r="E18" s="47"/>
      <c r="F18" s="48">
        <f t="shared" si="6"/>
        <v>0</v>
      </c>
    </row>
    <row r="19" spans="1:6" ht="16.5">
      <c r="A19" s="46">
        <v>16</v>
      </c>
      <c r="B19" s="29" t="s">
        <v>73</v>
      </c>
      <c r="C19" s="30" t="s">
        <v>30</v>
      </c>
      <c r="D19" s="30">
        <v>4238</v>
      </c>
      <c r="E19" s="47"/>
      <c r="F19" s="48">
        <f t="shared" si="0"/>
        <v>0</v>
      </c>
    </row>
    <row r="20" spans="1:6" ht="16.5">
      <c r="A20" s="46">
        <v>17</v>
      </c>
      <c r="B20" s="29" t="s">
        <v>74</v>
      </c>
      <c r="C20" s="30" t="s">
        <v>30</v>
      </c>
      <c r="D20" s="30">
        <v>30</v>
      </c>
      <c r="E20" s="47"/>
      <c r="F20" s="48">
        <f t="shared" si="0"/>
        <v>0</v>
      </c>
    </row>
    <row r="21" spans="1:6" ht="16.5">
      <c r="A21" s="46">
        <v>18</v>
      </c>
      <c r="B21" s="29" t="s">
        <v>75</v>
      </c>
      <c r="C21" s="30" t="s">
        <v>27</v>
      </c>
      <c r="D21" s="30">
        <v>15</v>
      </c>
      <c r="E21" s="47"/>
      <c r="F21" s="48">
        <f t="shared" si="0"/>
        <v>0</v>
      </c>
    </row>
    <row r="22" spans="1:6" ht="16.5">
      <c r="A22" s="46">
        <v>19</v>
      </c>
      <c r="B22" s="29" t="s">
        <v>76</v>
      </c>
      <c r="C22" s="30" t="s">
        <v>27</v>
      </c>
      <c r="D22" s="30">
        <v>4</v>
      </c>
      <c r="E22" s="47"/>
      <c r="F22" s="48">
        <f t="shared" ref="F22" si="7">E22*D22</f>
        <v>0</v>
      </c>
    </row>
    <row r="23" spans="1:6" ht="16.5">
      <c r="A23" s="46">
        <v>20</v>
      </c>
      <c r="B23" s="29" t="s">
        <v>77</v>
      </c>
      <c r="C23" s="30" t="s">
        <v>46</v>
      </c>
      <c r="D23" s="30">
        <v>1</v>
      </c>
      <c r="E23" s="47"/>
      <c r="F23" s="48">
        <f t="shared" si="0"/>
        <v>0</v>
      </c>
    </row>
    <row r="24" spans="1:6" ht="16.5">
      <c r="A24" s="46"/>
      <c r="B24" s="60"/>
      <c r="C24" s="30"/>
      <c r="D24" s="30"/>
      <c r="E24" s="14" t="s">
        <v>78</v>
      </c>
      <c r="F24" s="15">
        <f>SUM(F4:F23)</f>
        <v>0</v>
      </c>
    </row>
    <row r="25" spans="1:6">
      <c r="A25" s="81" t="s">
        <v>79</v>
      </c>
      <c r="B25" s="81"/>
      <c r="C25" s="81"/>
      <c r="D25" s="81"/>
      <c r="E25" s="81"/>
      <c r="F25" s="81"/>
    </row>
    <row r="26" spans="1:6">
      <c r="A26" s="6" t="s">
        <v>40</v>
      </c>
      <c r="B26" s="6" t="s">
        <v>21</v>
      </c>
      <c r="C26" s="6" t="s">
        <v>41</v>
      </c>
      <c r="D26" s="6" t="s">
        <v>42</v>
      </c>
      <c r="E26" s="6" t="s">
        <v>24</v>
      </c>
      <c r="F26" s="6" t="s">
        <v>25</v>
      </c>
    </row>
    <row r="27" spans="1:6" ht="16.5">
      <c r="A27" s="46">
        <v>1</v>
      </c>
      <c r="B27" s="29" t="s">
        <v>59</v>
      </c>
      <c r="C27" s="30" t="s">
        <v>50</v>
      </c>
      <c r="D27" s="46">
        <v>407</v>
      </c>
      <c r="E27" s="47"/>
      <c r="F27" s="48">
        <f t="shared" ref="F27:F28" si="8">E27*D27</f>
        <v>0</v>
      </c>
    </row>
    <row r="28" spans="1:6" ht="16.5">
      <c r="A28" s="46">
        <v>2</v>
      </c>
      <c r="B28" s="29" t="s">
        <v>60</v>
      </c>
      <c r="C28" s="30" t="s">
        <v>50</v>
      </c>
      <c r="D28" s="46">
        <v>3</v>
      </c>
      <c r="E28" s="47"/>
      <c r="F28" s="48">
        <f t="shared" si="8"/>
        <v>0</v>
      </c>
    </row>
    <row r="29" spans="1:6" ht="16.5">
      <c r="A29" s="46">
        <v>3</v>
      </c>
      <c r="B29" s="29" t="s">
        <v>80</v>
      </c>
      <c r="C29" s="30" t="s">
        <v>34</v>
      </c>
      <c r="D29" s="30">
        <v>748</v>
      </c>
      <c r="E29" s="47"/>
      <c r="F29" s="48">
        <f t="shared" ref="F29:F32" si="9">E29*D29</f>
        <v>0</v>
      </c>
    </row>
    <row r="30" spans="1:6" ht="18.75" customHeight="1">
      <c r="A30" s="61">
        <f>A29+1</f>
        <v>4</v>
      </c>
      <c r="B30" s="29" t="s">
        <v>81</v>
      </c>
      <c r="C30" s="30" t="s">
        <v>34</v>
      </c>
      <c r="D30" s="30">
        <v>748</v>
      </c>
      <c r="E30" s="47"/>
      <c r="F30" s="48">
        <f t="shared" ref="F30" si="10">E30*D30</f>
        <v>0</v>
      </c>
    </row>
    <row r="31" spans="1:6" ht="16.5">
      <c r="A31" s="61">
        <v>5</v>
      </c>
      <c r="B31" s="29" t="s">
        <v>68</v>
      </c>
      <c r="C31" s="30" t="s">
        <v>34</v>
      </c>
      <c r="D31" s="46">
        <v>748</v>
      </c>
      <c r="E31" s="47"/>
      <c r="F31" s="48">
        <f t="shared" ref="F31" si="11">E31*D31</f>
        <v>0</v>
      </c>
    </row>
    <row r="32" spans="1:6" ht="16.5">
      <c r="A32" s="61">
        <f t="shared" ref="A32:A35" si="12">A31+1</f>
        <v>6</v>
      </c>
      <c r="B32" s="29" t="s">
        <v>72</v>
      </c>
      <c r="C32" s="30" t="s">
        <v>30</v>
      </c>
      <c r="D32" s="46">
        <v>553</v>
      </c>
      <c r="E32" s="47"/>
      <c r="F32" s="48">
        <f t="shared" si="9"/>
        <v>0</v>
      </c>
    </row>
    <row r="33" spans="1:17" ht="16.5">
      <c r="A33" s="61">
        <f t="shared" si="12"/>
        <v>7</v>
      </c>
      <c r="B33" s="29" t="s">
        <v>82</v>
      </c>
      <c r="C33" s="30" t="s">
        <v>46</v>
      </c>
      <c r="D33" s="46">
        <v>1</v>
      </c>
      <c r="E33" s="47"/>
      <c r="F33" s="48">
        <f t="shared" ref="F33:F35" si="13">E33*D33</f>
        <v>0</v>
      </c>
    </row>
    <row r="34" spans="1:17" ht="16.5">
      <c r="A34" s="61">
        <f t="shared" si="12"/>
        <v>8</v>
      </c>
      <c r="B34" s="29" t="s">
        <v>83</v>
      </c>
      <c r="C34" s="30" t="s">
        <v>46</v>
      </c>
      <c r="D34" s="46">
        <v>1</v>
      </c>
      <c r="E34" s="47"/>
      <c r="F34" s="48">
        <f t="shared" si="13"/>
        <v>0</v>
      </c>
    </row>
    <row r="35" spans="1:17" ht="16.5">
      <c r="A35" s="61">
        <f t="shared" si="12"/>
        <v>9</v>
      </c>
      <c r="B35" s="29" t="s">
        <v>84</v>
      </c>
      <c r="C35" s="30" t="s">
        <v>46</v>
      </c>
      <c r="D35" s="46">
        <v>1</v>
      </c>
      <c r="E35" s="47"/>
      <c r="F35" s="48">
        <f t="shared" si="13"/>
        <v>0</v>
      </c>
    </row>
    <row r="36" spans="1:17" ht="16.5">
      <c r="A36" s="29"/>
      <c r="B36" s="29"/>
      <c r="C36" s="29"/>
      <c r="D36" s="29"/>
      <c r="E36" s="14" t="s">
        <v>78</v>
      </c>
      <c r="F36" s="15">
        <f>SUM(F27:F35)</f>
        <v>0</v>
      </c>
    </row>
    <row r="37" spans="1:17">
      <c r="A37" s="81" t="s">
        <v>85</v>
      </c>
      <c r="B37" s="81"/>
      <c r="C37" s="81"/>
      <c r="D37" s="81"/>
      <c r="E37" s="81"/>
      <c r="F37" s="81"/>
      <c r="Q37" s="20"/>
    </row>
    <row r="38" spans="1:17">
      <c r="A38" s="6" t="s">
        <v>40</v>
      </c>
      <c r="B38" s="6" t="s">
        <v>21</v>
      </c>
      <c r="C38" s="6" t="s">
        <v>41</v>
      </c>
      <c r="D38" s="6" t="s">
        <v>42</v>
      </c>
      <c r="E38" s="6" t="s">
        <v>24</v>
      </c>
      <c r="F38" s="6" t="s">
        <v>25</v>
      </c>
      <c r="Q38" s="20"/>
    </row>
    <row r="39" spans="1:17" ht="16.5">
      <c r="A39" s="46">
        <v>1</v>
      </c>
      <c r="B39" s="29" t="s">
        <v>59</v>
      </c>
      <c r="C39" s="30" t="s">
        <v>50</v>
      </c>
      <c r="D39" s="46">
        <v>137</v>
      </c>
      <c r="E39" s="47"/>
      <c r="F39" s="48">
        <f t="shared" ref="F39:F40" si="14">E39*D39</f>
        <v>0</v>
      </c>
    </row>
    <row r="40" spans="1:17" ht="16.5">
      <c r="A40" s="46">
        <v>2</v>
      </c>
      <c r="B40" s="29" t="s">
        <v>60</v>
      </c>
      <c r="C40" s="30" t="s">
        <v>50</v>
      </c>
      <c r="D40" s="46">
        <v>226</v>
      </c>
      <c r="E40" s="47"/>
      <c r="F40" s="48">
        <f t="shared" si="14"/>
        <v>0</v>
      </c>
    </row>
    <row r="41" spans="1:17" ht="16.5">
      <c r="A41" s="46">
        <v>3</v>
      </c>
      <c r="B41" s="29" t="s">
        <v>80</v>
      </c>
      <c r="C41" s="30" t="s">
        <v>34</v>
      </c>
      <c r="D41" s="30">
        <v>836</v>
      </c>
      <c r="E41" s="47"/>
      <c r="F41" s="48">
        <f t="shared" ref="F41:F47" si="15">E41*D41</f>
        <v>0</v>
      </c>
    </row>
    <row r="42" spans="1:17" ht="16.5">
      <c r="A42" s="61">
        <f>A41+1</f>
        <v>4</v>
      </c>
      <c r="B42" s="29" t="s">
        <v>86</v>
      </c>
      <c r="C42" s="30" t="s">
        <v>34</v>
      </c>
      <c r="D42" s="30">
        <v>836</v>
      </c>
      <c r="E42" s="47"/>
      <c r="F42" s="48">
        <f t="shared" si="15"/>
        <v>0</v>
      </c>
    </row>
    <row r="43" spans="1:17" ht="16.5">
      <c r="A43" s="61">
        <v>5</v>
      </c>
      <c r="B43" s="29" t="s">
        <v>68</v>
      </c>
      <c r="C43" s="30" t="s">
        <v>34</v>
      </c>
      <c r="D43" s="46">
        <v>836</v>
      </c>
      <c r="E43" s="47"/>
      <c r="F43" s="48">
        <f t="shared" si="15"/>
        <v>0</v>
      </c>
    </row>
    <row r="44" spans="1:17" ht="16.5">
      <c r="A44" s="61">
        <f t="shared" ref="A44:A47" si="16">A43+1</f>
        <v>6</v>
      </c>
      <c r="B44" s="29" t="s">
        <v>72</v>
      </c>
      <c r="C44" s="30" t="s">
        <v>30</v>
      </c>
      <c r="D44" s="46">
        <v>617</v>
      </c>
      <c r="E44" s="47"/>
      <c r="F44" s="48">
        <f t="shared" si="15"/>
        <v>0</v>
      </c>
    </row>
    <row r="45" spans="1:17" ht="16.5">
      <c r="A45" s="61">
        <f t="shared" si="16"/>
        <v>7</v>
      </c>
      <c r="B45" s="29" t="s">
        <v>82</v>
      </c>
      <c r="C45" s="30" t="s">
        <v>46</v>
      </c>
      <c r="D45" s="46">
        <v>1</v>
      </c>
      <c r="E45" s="47"/>
      <c r="F45" s="48">
        <f t="shared" si="15"/>
        <v>0</v>
      </c>
    </row>
    <row r="46" spans="1:17" ht="16.5">
      <c r="A46" s="61">
        <f t="shared" si="16"/>
        <v>8</v>
      </c>
      <c r="B46" s="29" t="s">
        <v>83</v>
      </c>
      <c r="C46" s="30" t="s">
        <v>46</v>
      </c>
      <c r="D46" s="46">
        <v>1</v>
      </c>
      <c r="E46" s="47"/>
      <c r="F46" s="48">
        <f t="shared" si="15"/>
        <v>0</v>
      </c>
    </row>
    <row r="47" spans="1:17" ht="16.5">
      <c r="A47" s="61">
        <f t="shared" si="16"/>
        <v>9</v>
      </c>
      <c r="B47" s="29" t="s">
        <v>84</v>
      </c>
      <c r="C47" s="30" t="s">
        <v>46</v>
      </c>
      <c r="D47" s="46">
        <v>1</v>
      </c>
      <c r="E47" s="47"/>
      <c r="F47" s="48">
        <f t="shared" si="15"/>
        <v>0</v>
      </c>
    </row>
    <row r="48" spans="1:17" ht="16.5">
      <c r="A48" s="29"/>
      <c r="B48" s="29"/>
      <c r="C48" s="29"/>
      <c r="D48" s="29"/>
      <c r="E48" s="14" t="s">
        <v>78</v>
      </c>
      <c r="F48" s="15">
        <f>SUM(F39:F47)</f>
        <v>0</v>
      </c>
    </row>
    <row r="49" spans="1:6">
      <c r="A49" s="81" t="s">
        <v>87</v>
      </c>
      <c r="B49" s="81"/>
      <c r="C49" s="81"/>
      <c r="D49" s="81"/>
      <c r="E49" s="81"/>
      <c r="F49" s="81"/>
    </row>
    <row r="50" spans="1:6">
      <c r="A50" s="6" t="s">
        <v>40</v>
      </c>
      <c r="B50" s="6" t="s">
        <v>21</v>
      </c>
      <c r="C50" s="6" t="s">
        <v>41</v>
      </c>
      <c r="D50" s="6" t="s">
        <v>42</v>
      </c>
      <c r="E50" s="6" t="s">
        <v>24</v>
      </c>
      <c r="F50" s="6" t="s">
        <v>25</v>
      </c>
    </row>
    <row r="51" spans="1:6" ht="16.5">
      <c r="A51" s="46">
        <v>1</v>
      </c>
      <c r="B51" s="29" t="s">
        <v>59</v>
      </c>
      <c r="C51" s="30" t="s">
        <v>50</v>
      </c>
      <c r="D51" s="46">
        <v>726</v>
      </c>
      <c r="E51" s="47"/>
      <c r="F51" s="48">
        <f t="shared" ref="F51:F52" si="17">E51*D51</f>
        <v>0</v>
      </c>
    </row>
    <row r="52" spans="1:6" ht="16.5">
      <c r="A52" s="46">
        <v>2</v>
      </c>
      <c r="B52" s="29" t="s">
        <v>60</v>
      </c>
      <c r="C52" s="30" t="s">
        <v>50</v>
      </c>
      <c r="D52" s="46">
        <v>357</v>
      </c>
      <c r="E52" s="47"/>
      <c r="F52" s="48">
        <f t="shared" si="17"/>
        <v>0</v>
      </c>
    </row>
    <row r="53" spans="1:6" ht="16.5">
      <c r="A53" s="46">
        <v>3</v>
      </c>
      <c r="B53" s="29" t="s">
        <v>88</v>
      </c>
      <c r="C53" s="30" t="s">
        <v>34</v>
      </c>
      <c r="D53" s="30">
        <v>2794</v>
      </c>
      <c r="E53" s="47"/>
      <c r="F53" s="48">
        <f>E53*D53</f>
        <v>0</v>
      </c>
    </row>
    <row r="54" spans="1:6" ht="16.5">
      <c r="A54" s="46">
        <v>4</v>
      </c>
      <c r="B54" s="29" t="s">
        <v>89</v>
      </c>
      <c r="C54" s="30" t="s">
        <v>34</v>
      </c>
      <c r="D54" s="30">
        <v>2794</v>
      </c>
      <c r="E54" s="47"/>
      <c r="F54" s="48">
        <f>E54*D54</f>
        <v>0</v>
      </c>
    </row>
    <row r="55" spans="1:6" ht="16.5">
      <c r="A55" s="29"/>
      <c r="B55" s="29"/>
      <c r="C55" s="29"/>
      <c r="D55" s="29"/>
      <c r="E55" s="14" t="s">
        <v>78</v>
      </c>
      <c r="F55" s="15">
        <f>SUM(F51:F54)</f>
        <v>0</v>
      </c>
    </row>
    <row r="56" spans="1:6" ht="16.5">
      <c r="A56" s="29"/>
      <c r="B56" s="29"/>
      <c r="C56" s="29"/>
      <c r="D56" s="29"/>
      <c r="E56" s="25" t="s">
        <v>35</v>
      </c>
      <c r="F56" s="15">
        <f>F55+F48+F36+F24</f>
        <v>0</v>
      </c>
    </row>
    <row r="57" spans="1:6" ht="16.5">
      <c r="A57" s="34"/>
      <c r="B57" s="34"/>
      <c r="C57" s="34"/>
      <c r="D57" s="34"/>
      <c r="E57" s="4"/>
      <c r="F57" s="16"/>
    </row>
    <row r="58" spans="1:6" ht="16.5">
      <c r="A58" s="49" t="s">
        <v>36</v>
      </c>
      <c r="B58" s="44"/>
      <c r="C58" s="50"/>
      <c r="D58" s="50"/>
      <c r="E58" s="51"/>
      <c r="F58" s="52"/>
    </row>
    <row r="59" spans="1:6" ht="16.5">
      <c r="A59" s="49">
        <v>1</v>
      </c>
      <c r="B59" s="84"/>
      <c r="C59" s="84"/>
      <c r="D59" s="84"/>
      <c r="E59" s="84"/>
      <c r="F59" s="84"/>
    </row>
    <row r="60" spans="1:6" ht="16.5">
      <c r="A60" s="49"/>
      <c r="B60" s="84"/>
      <c r="C60" s="84"/>
      <c r="D60" s="84"/>
      <c r="E60" s="84"/>
      <c r="F60" s="84"/>
    </row>
    <row r="61" spans="1:6" ht="16.5">
      <c r="A61" s="49"/>
    </row>
    <row r="62" spans="1:6" ht="16.5">
      <c r="A62" s="49"/>
    </row>
    <row r="63" spans="1:6" ht="16.5">
      <c r="A63" s="49"/>
      <c r="B63" s="83"/>
      <c r="C63" s="83"/>
      <c r="D63" s="83"/>
      <c r="E63" s="83"/>
      <c r="F63" s="83"/>
    </row>
    <row r="64" spans="1:6">
      <c r="A64" s="1"/>
      <c r="B64" s="83"/>
      <c r="C64" s="83"/>
      <c r="D64" s="83"/>
      <c r="E64" s="83"/>
      <c r="F64" s="83"/>
    </row>
    <row r="65" spans="1:6" ht="16.5" customHeight="1">
      <c r="A65" s="49"/>
      <c r="B65" s="83"/>
      <c r="C65" s="83"/>
      <c r="D65" s="83"/>
      <c r="E65" s="83"/>
      <c r="F65" s="83"/>
    </row>
    <row r="66" spans="1:6" ht="33.75" customHeight="1">
      <c r="A66" s="1"/>
      <c r="B66" s="83"/>
      <c r="C66" s="83"/>
      <c r="D66" s="83"/>
      <c r="E66" s="83"/>
      <c r="F66" s="83"/>
    </row>
    <row r="67" spans="1:6" ht="16.5">
      <c r="A67" s="1"/>
      <c r="B67" s="83"/>
      <c r="C67" s="83"/>
      <c r="D67" s="83"/>
      <c r="E67" s="83"/>
      <c r="F67" s="83"/>
    </row>
    <row r="68" spans="1:6">
      <c r="A68" s="1"/>
      <c r="C68" s="2"/>
      <c r="D68" s="2"/>
      <c r="E68" s="1"/>
    </row>
    <row r="69" spans="1:6">
      <c r="A69" s="1"/>
      <c r="C69" s="2"/>
      <c r="D69" s="2"/>
      <c r="E69" s="1"/>
    </row>
    <row r="70" spans="1:6">
      <c r="A70" s="1"/>
      <c r="C70" s="2"/>
      <c r="D70" s="2"/>
      <c r="E70" s="1"/>
    </row>
    <row r="71" spans="1:6">
      <c r="A71" s="1"/>
      <c r="C71" s="2"/>
      <c r="D71" s="2"/>
      <c r="E71" s="1"/>
    </row>
    <row r="72" spans="1:6">
      <c r="A72" s="1"/>
      <c r="C72" s="2"/>
      <c r="D72" s="2"/>
      <c r="E72" s="1"/>
    </row>
    <row r="73" spans="1:6">
      <c r="A73" s="1"/>
      <c r="C73" s="2"/>
      <c r="D73" s="2"/>
      <c r="E73" s="1"/>
    </row>
    <row r="74" spans="1:6">
      <c r="A74" s="1"/>
      <c r="C74" s="2"/>
      <c r="D74" s="2"/>
      <c r="E74" s="1"/>
    </row>
    <row r="75" spans="1:6">
      <c r="A75" s="1"/>
      <c r="C75" s="2"/>
      <c r="D75" s="2"/>
      <c r="E75" s="1"/>
    </row>
    <row r="76" spans="1:6">
      <c r="A76" s="1"/>
      <c r="C76" s="2"/>
      <c r="D76" s="2"/>
      <c r="E76" s="1"/>
    </row>
    <row r="77" spans="1:6">
      <c r="A77" s="1"/>
      <c r="C77" s="2"/>
      <c r="D77" s="2"/>
      <c r="E77" s="1"/>
    </row>
    <row r="78" spans="1:6">
      <c r="A78" s="1"/>
      <c r="C78" s="2"/>
      <c r="D78" s="2"/>
      <c r="E78" s="1"/>
    </row>
    <row r="79" spans="1:6">
      <c r="A79" s="1"/>
      <c r="C79" s="2"/>
      <c r="D79" s="2"/>
      <c r="E79" s="1"/>
    </row>
    <row r="80" spans="1:6">
      <c r="A80" s="1"/>
      <c r="C80" s="2"/>
      <c r="D80" s="2"/>
      <c r="E80" s="1"/>
    </row>
    <row r="81" spans="1:5">
      <c r="A81" s="1"/>
      <c r="C81" s="2"/>
      <c r="D81" s="2"/>
      <c r="E81" s="1"/>
    </row>
    <row r="82" spans="1:5">
      <c r="A82" s="1"/>
      <c r="C82" s="2"/>
      <c r="D82" s="2"/>
      <c r="E82" s="1"/>
    </row>
    <row r="83" spans="1:5">
      <c r="A83" s="1"/>
      <c r="C83" s="2"/>
      <c r="D83" s="2"/>
      <c r="E83" s="1"/>
    </row>
    <row r="84" spans="1:5">
      <c r="A84" s="1"/>
      <c r="C84" s="2"/>
      <c r="D84" s="2"/>
      <c r="E84" s="1"/>
    </row>
    <row r="85" spans="1:5">
      <c r="A85" s="1"/>
      <c r="C85" s="2"/>
      <c r="D85" s="2"/>
      <c r="E85" s="1"/>
    </row>
    <row r="86" spans="1:5">
      <c r="A86" s="1"/>
      <c r="C86" s="2"/>
      <c r="D86" s="2"/>
      <c r="E86" s="1"/>
    </row>
    <row r="87" spans="1:5">
      <c r="A87" s="1"/>
      <c r="C87" s="2"/>
      <c r="D87" s="2"/>
      <c r="E87" s="1"/>
    </row>
    <row r="88" spans="1:5">
      <c r="A88" s="1"/>
      <c r="C88" s="2"/>
      <c r="D88" s="2"/>
      <c r="E88" s="1"/>
    </row>
    <row r="89" spans="1:5">
      <c r="A89" s="1"/>
      <c r="C89" s="2"/>
      <c r="D89" s="2"/>
      <c r="E89" s="1"/>
    </row>
    <row r="90" spans="1:5">
      <c r="A90" s="1"/>
      <c r="C90" s="2"/>
      <c r="D90" s="2"/>
      <c r="E90" s="1"/>
    </row>
    <row r="91" spans="1:5">
      <c r="A91" s="1"/>
      <c r="C91" s="2"/>
      <c r="D91" s="2"/>
      <c r="E91" s="1"/>
    </row>
    <row r="92" spans="1:5">
      <c r="A92" s="1"/>
      <c r="C92" s="2"/>
      <c r="D92" s="2"/>
      <c r="E92" s="1"/>
    </row>
    <row r="93" spans="1:5">
      <c r="A93" s="1"/>
      <c r="C93" s="2"/>
      <c r="D93" s="2"/>
      <c r="E93" s="1"/>
    </row>
    <row r="94" spans="1:5">
      <c r="A94" s="1"/>
      <c r="C94" s="2"/>
      <c r="D94" s="2"/>
      <c r="E94" s="1"/>
    </row>
    <row r="95" spans="1:5">
      <c r="A95" s="1"/>
      <c r="C95" s="2"/>
      <c r="D95" s="2"/>
      <c r="E95" s="1"/>
    </row>
    <row r="96" spans="1:5">
      <c r="A96" s="1"/>
      <c r="C96" s="2"/>
      <c r="D96" s="2"/>
      <c r="E96" s="1"/>
    </row>
    <row r="97" spans="1:5">
      <c r="A97" s="1"/>
      <c r="C97" s="2"/>
      <c r="D97" s="2"/>
      <c r="E97" s="1"/>
    </row>
    <row r="98" spans="1:5">
      <c r="A98" s="1"/>
      <c r="C98" s="2"/>
      <c r="D98" s="2"/>
      <c r="E98" s="1"/>
    </row>
    <row r="99" spans="1:5">
      <c r="A99" s="1"/>
      <c r="C99" s="2"/>
      <c r="D99" s="2"/>
      <c r="E99" s="1"/>
    </row>
    <row r="100" spans="1:5">
      <c r="A100" s="1"/>
      <c r="C100" s="2"/>
      <c r="D100" s="2"/>
      <c r="E100" s="1"/>
    </row>
    <row r="101" spans="1:5">
      <c r="A101" s="1"/>
      <c r="C101" s="2"/>
      <c r="D101" s="2"/>
      <c r="E101" s="1"/>
    </row>
    <row r="102" spans="1:5">
      <c r="A102" s="1"/>
      <c r="C102" s="2"/>
      <c r="D102" s="2"/>
      <c r="E102" s="1"/>
    </row>
    <row r="103" spans="1:5">
      <c r="A103" s="1"/>
      <c r="C103" s="2"/>
      <c r="D103" s="2"/>
      <c r="E103" s="1"/>
    </row>
    <row r="104" spans="1:5">
      <c r="A104" s="1"/>
      <c r="C104" s="2"/>
      <c r="D104" s="2"/>
      <c r="E104" s="1"/>
    </row>
    <row r="105" spans="1:5">
      <c r="A105" s="1"/>
      <c r="C105" s="2"/>
      <c r="D105" s="2"/>
      <c r="E105" s="1"/>
    </row>
    <row r="106" spans="1:5">
      <c r="A106" s="1"/>
      <c r="C106" s="2"/>
      <c r="D106" s="2"/>
      <c r="E106" s="1"/>
    </row>
    <row r="107" spans="1:5">
      <c r="A107" s="1"/>
      <c r="C107" s="2"/>
      <c r="D107" s="2"/>
      <c r="E107" s="1"/>
    </row>
    <row r="108" spans="1:5">
      <c r="A108" s="1"/>
      <c r="C108" s="2"/>
      <c r="D108" s="2"/>
      <c r="E108" s="1"/>
    </row>
    <row r="109" spans="1:5">
      <c r="A109" s="1"/>
      <c r="C109" s="2"/>
      <c r="D109" s="2"/>
      <c r="E109" s="1"/>
    </row>
    <row r="110" spans="1:5">
      <c r="A110" s="1"/>
      <c r="C110" s="2"/>
      <c r="D110" s="2"/>
      <c r="E110" s="1"/>
    </row>
    <row r="111" spans="1:5">
      <c r="A111" s="1"/>
      <c r="C111" s="2"/>
      <c r="D111" s="2"/>
      <c r="E111" s="1"/>
    </row>
    <row r="112" spans="1:5">
      <c r="A112" s="1"/>
      <c r="C112" s="2"/>
      <c r="D112" s="2"/>
      <c r="E112" s="1"/>
    </row>
    <row r="113" spans="1:5">
      <c r="A113" s="1"/>
      <c r="C113" s="2"/>
      <c r="D113" s="2"/>
      <c r="E113" s="1"/>
    </row>
    <row r="114" spans="1:5">
      <c r="A114" s="1"/>
      <c r="C114" s="2"/>
      <c r="D114" s="2"/>
      <c r="E114" s="1"/>
    </row>
    <row r="115" spans="1:5">
      <c r="A115" s="1"/>
      <c r="C115" s="2"/>
      <c r="D115" s="2"/>
      <c r="E115" s="1"/>
    </row>
    <row r="116" spans="1:5">
      <c r="A116" s="1"/>
      <c r="C116" s="2"/>
      <c r="D116" s="2"/>
      <c r="E116" s="1"/>
    </row>
    <row r="117" spans="1:5">
      <c r="A117" s="1"/>
      <c r="C117" s="2"/>
      <c r="D117" s="2"/>
      <c r="E117" s="1"/>
    </row>
    <row r="118" spans="1:5">
      <c r="A118" s="1"/>
      <c r="C118" s="2"/>
      <c r="D118" s="2"/>
      <c r="E118" s="1"/>
    </row>
    <row r="119" spans="1:5">
      <c r="A119" s="1"/>
      <c r="C119" s="2"/>
      <c r="D119" s="2"/>
      <c r="E119" s="1"/>
    </row>
    <row r="120" spans="1:5">
      <c r="A120" s="1"/>
      <c r="C120" s="2"/>
      <c r="D120" s="2"/>
      <c r="E120" s="1"/>
    </row>
    <row r="121" spans="1:5">
      <c r="A121" s="1"/>
      <c r="C121" s="2"/>
      <c r="D121" s="2"/>
      <c r="E121" s="1"/>
    </row>
    <row r="122" spans="1:5">
      <c r="A122" s="1"/>
      <c r="C122" s="2"/>
      <c r="D122" s="2"/>
      <c r="E122" s="1"/>
    </row>
    <row r="123" spans="1:5">
      <c r="A123" s="1"/>
      <c r="C123" s="2"/>
      <c r="D123" s="2"/>
      <c r="E123" s="1"/>
    </row>
    <row r="124" spans="1:5">
      <c r="A124" s="1"/>
      <c r="C124" s="2"/>
      <c r="D124" s="2"/>
      <c r="E124" s="1"/>
    </row>
    <row r="125" spans="1:5">
      <c r="A125" s="1"/>
      <c r="C125" s="2"/>
      <c r="D125" s="2"/>
      <c r="E125" s="1"/>
    </row>
    <row r="126" spans="1:5">
      <c r="A126" s="1"/>
      <c r="C126" s="2"/>
      <c r="D126" s="2"/>
      <c r="E126" s="1"/>
    </row>
    <row r="127" spans="1:5">
      <c r="A127" s="1"/>
      <c r="C127" s="2"/>
      <c r="D127" s="2"/>
      <c r="E127" s="1"/>
    </row>
    <row r="128" spans="1:5">
      <c r="A128" s="1"/>
      <c r="C128" s="2"/>
      <c r="D128" s="2"/>
      <c r="E128" s="1"/>
    </row>
    <row r="129" spans="1:5">
      <c r="A129" s="1"/>
      <c r="C129" s="2"/>
      <c r="D129" s="2"/>
      <c r="E129" s="1"/>
    </row>
    <row r="130" spans="1:5">
      <c r="A130" s="1"/>
      <c r="C130" s="2"/>
      <c r="D130" s="2"/>
      <c r="E130" s="1"/>
    </row>
    <row r="131" spans="1:5">
      <c r="A131" s="1"/>
      <c r="C131" s="2"/>
      <c r="D131" s="2"/>
      <c r="E131" s="1"/>
    </row>
    <row r="132" spans="1:5">
      <c r="A132" s="1"/>
      <c r="C132" s="2"/>
      <c r="D132" s="2"/>
      <c r="E132" s="1"/>
    </row>
    <row r="133" spans="1:5">
      <c r="A133" s="1"/>
      <c r="C133" s="2"/>
      <c r="D133" s="2"/>
      <c r="E133" s="1"/>
    </row>
    <row r="134" spans="1:5">
      <c r="A134" s="1"/>
      <c r="C134" s="2"/>
      <c r="D134" s="2"/>
      <c r="E134" s="1"/>
    </row>
    <row r="135" spans="1:5">
      <c r="A135" s="1"/>
      <c r="C135" s="2"/>
      <c r="D135" s="2"/>
      <c r="E135" s="1"/>
    </row>
    <row r="136" spans="1:5">
      <c r="A136" s="1"/>
      <c r="C136" s="2"/>
      <c r="D136" s="2"/>
      <c r="E136" s="1"/>
    </row>
    <row r="137" spans="1:5">
      <c r="A137" s="1"/>
      <c r="C137" s="2"/>
      <c r="D137" s="2"/>
      <c r="E137" s="1"/>
    </row>
    <row r="138" spans="1:5">
      <c r="A138" s="1"/>
      <c r="C138" s="2"/>
      <c r="D138" s="2"/>
      <c r="E138" s="1"/>
    </row>
    <row r="139" spans="1:5">
      <c r="A139" s="1"/>
      <c r="C139" s="2"/>
      <c r="D139" s="2"/>
      <c r="E139" s="1"/>
    </row>
    <row r="140" spans="1:5">
      <c r="A140" s="1"/>
      <c r="C140" s="2"/>
      <c r="D140" s="2"/>
      <c r="E140" s="1"/>
    </row>
    <row r="141" spans="1:5">
      <c r="A141" s="1"/>
      <c r="C141" s="2"/>
      <c r="D141" s="2"/>
      <c r="E141" s="1"/>
    </row>
    <row r="142" spans="1:5">
      <c r="A142" s="1"/>
      <c r="C142" s="2"/>
      <c r="D142" s="2"/>
      <c r="E142" s="1"/>
    </row>
    <row r="143" spans="1:5">
      <c r="A143" s="1"/>
      <c r="C143" s="2"/>
      <c r="D143" s="2"/>
      <c r="E143" s="1"/>
    </row>
    <row r="144" spans="1:5">
      <c r="A144" s="1"/>
      <c r="C144" s="2"/>
      <c r="D144" s="2"/>
      <c r="E144" s="1"/>
    </row>
    <row r="145" spans="1:5">
      <c r="A145" s="1"/>
      <c r="C145" s="2"/>
      <c r="D145" s="2"/>
      <c r="E145" s="1"/>
    </row>
    <row r="146" spans="1:5">
      <c r="A146" s="1"/>
      <c r="C146" s="2"/>
      <c r="D146" s="2"/>
      <c r="E146" s="1"/>
    </row>
    <row r="147" spans="1:5">
      <c r="A147" s="1"/>
      <c r="C147" s="2"/>
      <c r="D147" s="2"/>
      <c r="E147" s="1"/>
    </row>
    <row r="148" spans="1:5">
      <c r="A148" s="1"/>
      <c r="C148" s="2"/>
      <c r="D148" s="2"/>
      <c r="E148" s="1"/>
    </row>
    <row r="149" spans="1:5">
      <c r="A149" s="1"/>
      <c r="C149" s="2"/>
      <c r="D149" s="2"/>
      <c r="E149" s="1"/>
    </row>
    <row r="150" spans="1:5">
      <c r="A150" s="1"/>
      <c r="C150" s="2"/>
      <c r="D150" s="2"/>
      <c r="E150" s="1"/>
    </row>
    <row r="151" spans="1:5">
      <c r="A151" s="1"/>
      <c r="C151" s="2"/>
      <c r="D151" s="2"/>
      <c r="E151" s="1"/>
    </row>
    <row r="152" spans="1:5">
      <c r="A152" s="1"/>
      <c r="C152" s="2"/>
      <c r="D152" s="2"/>
      <c r="E152" s="1"/>
    </row>
    <row r="153" spans="1:5">
      <c r="A153" s="1"/>
      <c r="C153" s="2"/>
      <c r="D153" s="2"/>
      <c r="E153" s="1"/>
    </row>
    <row r="154" spans="1:5">
      <c r="A154" s="1"/>
      <c r="C154" s="2"/>
      <c r="D154" s="2"/>
      <c r="E154" s="1"/>
    </row>
    <row r="155" spans="1:5">
      <c r="A155" s="1"/>
      <c r="C155" s="2"/>
      <c r="D155" s="2"/>
      <c r="E155" s="1"/>
    </row>
    <row r="156" spans="1:5">
      <c r="A156" s="1"/>
      <c r="C156" s="2"/>
      <c r="D156" s="2"/>
      <c r="E156" s="1"/>
    </row>
    <row r="157" spans="1:5">
      <c r="A157" s="1"/>
      <c r="C157" s="2"/>
      <c r="D157" s="2"/>
      <c r="E157" s="1"/>
    </row>
    <row r="158" spans="1:5">
      <c r="A158" s="1"/>
      <c r="C158" s="2"/>
      <c r="D158" s="2"/>
      <c r="E158" s="1"/>
    </row>
    <row r="159" spans="1:5">
      <c r="A159" s="1"/>
      <c r="C159" s="2"/>
      <c r="D159" s="2"/>
      <c r="E159" s="1"/>
    </row>
    <row r="160" spans="1:5">
      <c r="A160" s="1"/>
      <c r="C160" s="2"/>
      <c r="D160" s="2"/>
      <c r="E160" s="1"/>
    </row>
    <row r="161" spans="1:5">
      <c r="A161" s="1"/>
      <c r="C161" s="2"/>
      <c r="D161" s="2"/>
      <c r="E161" s="1"/>
    </row>
    <row r="162" spans="1:5">
      <c r="A162" s="1"/>
      <c r="C162" s="2"/>
      <c r="D162" s="2"/>
      <c r="E162" s="1"/>
    </row>
    <row r="163" spans="1:5">
      <c r="A163" s="1"/>
      <c r="C163" s="2"/>
      <c r="D163" s="2"/>
      <c r="E163" s="1"/>
    </row>
    <row r="164" spans="1:5">
      <c r="A164" s="1"/>
      <c r="C164" s="2"/>
      <c r="D164" s="2"/>
      <c r="E164" s="1"/>
    </row>
    <row r="165" spans="1:5">
      <c r="A165" s="1"/>
      <c r="C165" s="2"/>
      <c r="D165" s="2"/>
      <c r="E165" s="1"/>
    </row>
    <row r="166" spans="1:5">
      <c r="A166" s="1"/>
      <c r="C166" s="2"/>
      <c r="D166" s="2"/>
      <c r="E166" s="1"/>
    </row>
    <row r="167" spans="1:5">
      <c r="A167" s="1"/>
      <c r="C167" s="2"/>
      <c r="D167" s="2"/>
      <c r="E167" s="1"/>
    </row>
  </sheetData>
  <mergeCells count="9">
    <mergeCell ref="A1:F1"/>
    <mergeCell ref="A25:F25"/>
    <mergeCell ref="A2:F2"/>
    <mergeCell ref="A37:F37"/>
    <mergeCell ref="B67:F67"/>
    <mergeCell ref="B59:F60"/>
    <mergeCell ref="B63:F64"/>
    <mergeCell ref="B65:F66"/>
    <mergeCell ref="A49:F49"/>
  </mergeCells>
  <printOptions horizontalCentered="1" verticalCentered="1"/>
  <pageMargins left="0.7" right="0.7" top="0.75" bottom="0.75" header="0.3" footer="0.3"/>
  <pageSetup scale="105" fitToWidth="0" fitToHeight="0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1933-325E-4A15-81D8-4BC626D10BCB}">
  <sheetPr>
    <tabColor theme="9" tint="0.79998168889431442"/>
  </sheetPr>
  <dimension ref="A1:F109"/>
  <sheetViews>
    <sheetView view="pageBreakPreview" topLeftCell="A8" zoomScaleNormal="160" zoomScaleSheetLayoutView="100" workbookViewId="0">
      <selection activeCell="A96" sqref="A96"/>
    </sheetView>
  </sheetViews>
  <sheetFormatPr defaultRowHeight="15"/>
  <cols>
    <col min="1" max="1" width="11.5703125" customWidth="1"/>
    <col min="2" max="2" width="74.140625" customWidth="1"/>
    <col min="4" max="4" width="18.5703125" customWidth="1"/>
    <col min="5" max="5" width="14.7109375" customWidth="1"/>
    <col min="6" max="6" width="27.7109375" customWidth="1"/>
    <col min="10" max="10" width="20.5703125" customWidth="1"/>
  </cols>
  <sheetData>
    <row r="1" spans="1:6">
      <c r="A1" s="81" t="s">
        <v>90</v>
      </c>
      <c r="B1" s="81"/>
      <c r="C1" s="81"/>
      <c r="D1" s="81"/>
      <c r="E1" s="81"/>
      <c r="F1" s="81"/>
    </row>
    <row r="2" spans="1:6">
      <c r="A2" s="81" t="s">
        <v>91</v>
      </c>
      <c r="B2" s="81"/>
      <c r="C2" s="81"/>
      <c r="D2" s="81"/>
      <c r="E2" s="81"/>
      <c r="F2" s="81"/>
    </row>
    <row r="3" spans="1:6">
      <c r="A3" s="6" t="s">
        <v>40</v>
      </c>
      <c r="B3" s="6" t="s">
        <v>21</v>
      </c>
      <c r="C3" s="6" t="s">
        <v>41</v>
      </c>
      <c r="D3" s="6" t="s">
        <v>42</v>
      </c>
      <c r="E3" s="6" t="s">
        <v>24</v>
      </c>
      <c r="F3" s="6" t="s">
        <v>25</v>
      </c>
    </row>
    <row r="4" spans="1:6">
      <c r="A4" s="81" t="s">
        <v>92</v>
      </c>
      <c r="B4" s="81"/>
      <c r="C4" s="81"/>
      <c r="D4" s="81"/>
      <c r="E4" s="81"/>
      <c r="F4" s="81"/>
    </row>
    <row r="5" spans="1:6" ht="16.5">
      <c r="A5" s="85" t="s">
        <v>93</v>
      </c>
      <c r="B5" s="85"/>
      <c r="C5" s="85"/>
      <c r="D5" s="85"/>
      <c r="E5" s="85"/>
      <c r="F5" s="85"/>
    </row>
    <row r="6" spans="1:6" ht="16.5">
      <c r="A6" s="62">
        <v>1</v>
      </c>
      <c r="B6" s="29" t="s">
        <v>94</v>
      </c>
      <c r="C6" s="62" t="s">
        <v>50</v>
      </c>
      <c r="D6" s="30">
        <v>1130</v>
      </c>
      <c r="E6" s="47"/>
      <c r="F6" s="48">
        <f t="shared" ref="F6:F7" si="0">D6*E6</f>
        <v>0</v>
      </c>
    </row>
    <row r="7" spans="1:6" ht="16.5">
      <c r="A7" s="62">
        <v>2</v>
      </c>
      <c r="B7" s="29" t="s">
        <v>95</v>
      </c>
      <c r="C7" s="62" t="s">
        <v>50</v>
      </c>
      <c r="D7" s="30">
        <v>874</v>
      </c>
      <c r="E7" s="47"/>
      <c r="F7" s="48">
        <f t="shared" si="0"/>
        <v>0</v>
      </c>
    </row>
    <row r="8" spans="1:6" ht="16.5">
      <c r="A8" s="62">
        <v>3</v>
      </c>
      <c r="B8" s="29" t="s">
        <v>96</v>
      </c>
      <c r="C8" s="62" t="s">
        <v>97</v>
      </c>
      <c r="D8" s="30">
        <v>4</v>
      </c>
      <c r="E8" s="47"/>
      <c r="F8" s="48">
        <f t="shared" ref="F8" si="1">D8*E8</f>
        <v>0</v>
      </c>
    </row>
    <row r="9" spans="1:6" ht="16.5">
      <c r="A9" s="85" t="s">
        <v>98</v>
      </c>
      <c r="B9" s="85"/>
      <c r="C9" s="85"/>
      <c r="D9" s="85"/>
      <c r="E9" s="85"/>
      <c r="F9" s="85"/>
    </row>
    <row r="10" spans="1:6" ht="16.5">
      <c r="A10" s="62">
        <v>4</v>
      </c>
      <c r="B10" s="29" t="s">
        <v>99</v>
      </c>
      <c r="C10" s="62" t="s">
        <v>50</v>
      </c>
      <c r="D10" s="30">
        <v>4.7</v>
      </c>
      <c r="E10" s="47"/>
      <c r="F10" s="48">
        <f>D10*E10</f>
        <v>0</v>
      </c>
    </row>
    <row r="11" spans="1:6" ht="16.5">
      <c r="A11" s="62">
        <v>5</v>
      </c>
      <c r="B11" s="29" t="s">
        <v>100</v>
      </c>
      <c r="C11" s="62" t="s">
        <v>34</v>
      </c>
      <c r="D11" s="30">
        <v>148</v>
      </c>
      <c r="E11" s="47"/>
      <c r="F11" s="48">
        <f t="shared" ref="F11:F13" si="2">D11*E11</f>
        <v>0</v>
      </c>
    </row>
    <row r="12" spans="1:6" ht="16.5">
      <c r="A12" s="62">
        <v>6</v>
      </c>
      <c r="B12" s="29" t="s">
        <v>101</v>
      </c>
      <c r="C12" s="62"/>
      <c r="D12" s="30">
        <v>36</v>
      </c>
      <c r="E12" s="47"/>
      <c r="F12" s="48">
        <f t="shared" si="2"/>
        <v>0</v>
      </c>
    </row>
    <row r="13" spans="1:6" ht="16.5">
      <c r="A13" s="62">
        <v>7</v>
      </c>
      <c r="B13" s="29" t="s">
        <v>102</v>
      </c>
      <c r="C13" s="62" t="s">
        <v>30</v>
      </c>
      <c r="D13" s="30">
        <v>44</v>
      </c>
      <c r="E13" s="47"/>
      <c r="F13" s="48">
        <f t="shared" si="2"/>
        <v>0</v>
      </c>
    </row>
    <row r="14" spans="1:6" ht="16.5">
      <c r="A14" s="85" t="s">
        <v>103</v>
      </c>
      <c r="B14" s="85"/>
      <c r="C14" s="85"/>
      <c r="D14" s="85"/>
      <c r="E14" s="85"/>
      <c r="F14" s="85"/>
    </row>
    <row r="15" spans="1:6" ht="16.5">
      <c r="A15" s="62">
        <v>8</v>
      </c>
      <c r="B15" s="29" t="s">
        <v>104</v>
      </c>
      <c r="C15" s="62" t="s">
        <v>30</v>
      </c>
      <c r="D15" s="62">
        <v>82</v>
      </c>
      <c r="E15" s="47"/>
      <c r="F15" s="48">
        <f>D15*E15</f>
        <v>0</v>
      </c>
    </row>
    <row r="16" spans="1:6" ht="16.5">
      <c r="A16" s="62">
        <v>9</v>
      </c>
      <c r="B16" s="29" t="s">
        <v>105</v>
      </c>
      <c r="C16" s="62" t="s">
        <v>30</v>
      </c>
      <c r="D16" s="30">
        <v>82</v>
      </c>
      <c r="E16" s="47"/>
      <c r="F16" s="48">
        <f>D16*E16</f>
        <v>0</v>
      </c>
    </row>
    <row r="17" spans="1:6" ht="16.5">
      <c r="A17" s="85" t="s">
        <v>106</v>
      </c>
      <c r="B17" s="85"/>
      <c r="C17" s="85"/>
      <c r="D17" s="85"/>
      <c r="E17" s="85"/>
      <c r="F17" s="85"/>
    </row>
    <row r="18" spans="1:6" ht="16.5">
      <c r="A18" s="62">
        <v>10</v>
      </c>
      <c r="B18" s="29" t="s">
        <v>99</v>
      </c>
      <c r="C18" s="62" t="s">
        <v>50</v>
      </c>
      <c r="D18" s="30">
        <v>4.7</v>
      </c>
      <c r="E18" s="47"/>
      <c r="F18" s="48">
        <f>D18*E18</f>
        <v>0</v>
      </c>
    </row>
    <row r="19" spans="1:6" ht="16.5">
      <c r="A19" s="62">
        <v>11</v>
      </c>
      <c r="B19" s="29" t="s">
        <v>107</v>
      </c>
      <c r="C19" s="62" t="s">
        <v>34</v>
      </c>
      <c r="D19" s="30">
        <v>18</v>
      </c>
      <c r="E19" s="47"/>
      <c r="F19" s="48">
        <f t="shared" ref="F19:F21" si="3">D19*E19</f>
        <v>0</v>
      </c>
    </row>
    <row r="20" spans="1:6" ht="16.5">
      <c r="A20" s="62">
        <v>12</v>
      </c>
      <c r="B20" s="29" t="s">
        <v>108</v>
      </c>
      <c r="C20" s="62" t="s">
        <v>34</v>
      </c>
      <c r="D20" s="30">
        <v>21</v>
      </c>
      <c r="E20" s="47"/>
      <c r="F20" s="48">
        <f>D20*E20</f>
        <v>0</v>
      </c>
    </row>
    <row r="21" spans="1:6" ht="16.5">
      <c r="A21" s="62">
        <v>13</v>
      </c>
      <c r="B21" s="29" t="s">
        <v>102</v>
      </c>
      <c r="C21" s="62" t="s">
        <v>30</v>
      </c>
      <c r="D21" s="30">
        <v>34</v>
      </c>
      <c r="E21" s="47"/>
      <c r="F21" s="48">
        <f t="shared" si="3"/>
        <v>0</v>
      </c>
    </row>
    <row r="22" spans="1:6" ht="16.5">
      <c r="A22" s="85" t="s">
        <v>109</v>
      </c>
      <c r="B22" s="85"/>
      <c r="C22" s="85"/>
      <c r="D22" s="85"/>
      <c r="E22" s="85"/>
      <c r="F22" s="85"/>
    </row>
    <row r="23" spans="1:6" ht="16.5">
      <c r="A23" s="62">
        <v>14</v>
      </c>
      <c r="B23" s="29" t="s">
        <v>99</v>
      </c>
      <c r="C23" s="62" t="s">
        <v>50</v>
      </c>
      <c r="D23" s="30">
        <v>4.0999999999999996</v>
      </c>
      <c r="E23" s="47"/>
      <c r="F23" s="48">
        <f>D23*E23</f>
        <v>0</v>
      </c>
    </row>
    <row r="24" spans="1:6" ht="16.5">
      <c r="A24" s="62">
        <v>15</v>
      </c>
      <c r="B24" s="29" t="s">
        <v>110</v>
      </c>
      <c r="C24" s="62" t="s">
        <v>34</v>
      </c>
      <c r="D24" s="30">
        <v>35</v>
      </c>
      <c r="E24" s="47"/>
      <c r="F24" s="48">
        <f t="shared" ref="F24:F25" si="4">D24*E24</f>
        <v>0</v>
      </c>
    </row>
    <row r="25" spans="1:6" ht="16.5">
      <c r="A25" s="62">
        <v>16</v>
      </c>
      <c r="B25" s="29" t="s">
        <v>102</v>
      </c>
      <c r="C25" s="62" t="s">
        <v>30</v>
      </c>
      <c r="D25" s="30">
        <v>44</v>
      </c>
      <c r="E25" s="47"/>
      <c r="F25" s="48">
        <f t="shared" si="4"/>
        <v>0</v>
      </c>
    </row>
    <row r="26" spans="1:6" ht="16.5">
      <c r="A26" s="85" t="s">
        <v>111</v>
      </c>
      <c r="B26" s="85"/>
      <c r="C26" s="85"/>
      <c r="D26" s="85"/>
      <c r="E26" s="85"/>
      <c r="F26" s="85"/>
    </row>
    <row r="27" spans="1:6" ht="16.5">
      <c r="A27" s="62">
        <v>17</v>
      </c>
      <c r="B27" s="29" t="s">
        <v>104</v>
      </c>
      <c r="C27" s="62" t="s">
        <v>30</v>
      </c>
      <c r="D27" s="62">
        <v>82</v>
      </c>
      <c r="E27" s="47"/>
      <c r="F27" s="48">
        <f>D27*E27</f>
        <v>0</v>
      </c>
    </row>
    <row r="28" spans="1:6" ht="16.5">
      <c r="A28" s="62">
        <v>18</v>
      </c>
      <c r="B28" s="29" t="s">
        <v>105</v>
      </c>
      <c r="C28" s="62" t="s">
        <v>30</v>
      </c>
      <c r="D28" s="30">
        <v>82</v>
      </c>
      <c r="E28" s="47"/>
      <c r="F28" s="48">
        <f>D28*E28</f>
        <v>0</v>
      </c>
    </row>
    <row r="29" spans="1:6" ht="16.5">
      <c r="A29" s="85" t="s">
        <v>112</v>
      </c>
      <c r="B29" s="85"/>
      <c r="C29" s="85"/>
      <c r="D29" s="85"/>
      <c r="E29" s="85"/>
      <c r="F29" s="85"/>
    </row>
    <row r="30" spans="1:6" ht="16.5">
      <c r="A30" s="62">
        <v>19</v>
      </c>
      <c r="B30" s="29" t="s">
        <v>99</v>
      </c>
      <c r="C30" s="62" t="s">
        <v>50</v>
      </c>
      <c r="D30" s="30">
        <v>4.7</v>
      </c>
      <c r="E30" s="47"/>
      <c r="F30" s="48">
        <f>D30*E30</f>
        <v>0</v>
      </c>
    </row>
    <row r="31" spans="1:6" ht="16.5">
      <c r="A31" s="62">
        <v>20</v>
      </c>
      <c r="B31" s="29" t="s">
        <v>107</v>
      </c>
      <c r="C31" s="62" t="s">
        <v>34</v>
      </c>
      <c r="D31" s="30">
        <v>18</v>
      </c>
      <c r="E31" s="47"/>
      <c r="F31" s="48">
        <f t="shared" ref="F31" si="5">D31*E31</f>
        <v>0</v>
      </c>
    </row>
    <row r="32" spans="1:6" ht="16.5">
      <c r="A32" s="62">
        <v>21</v>
      </c>
      <c r="B32" s="29" t="s">
        <v>113</v>
      </c>
      <c r="C32" s="62" t="s">
        <v>34</v>
      </c>
      <c r="D32" s="30">
        <v>21</v>
      </c>
      <c r="E32" s="47"/>
      <c r="F32" s="48">
        <f>D32*E32</f>
        <v>0</v>
      </c>
    </row>
    <row r="33" spans="1:6" ht="16.5">
      <c r="A33" s="62">
        <v>22</v>
      </c>
      <c r="B33" s="29" t="s">
        <v>102</v>
      </c>
      <c r="C33" s="62" t="s">
        <v>30</v>
      </c>
      <c r="D33" s="30">
        <v>34</v>
      </c>
      <c r="E33" s="47"/>
      <c r="F33" s="48">
        <f t="shared" ref="F33" si="6">D33*E33</f>
        <v>0</v>
      </c>
    </row>
    <row r="34" spans="1:6" ht="16.5">
      <c r="A34" s="62"/>
      <c r="B34" s="29"/>
      <c r="C34" s="62"/>
      <c r="D34" s="30"/>
      <c r="E34" s="14" t="s">
        <v>78</v>
      </c>
      <c r="F34" s="15">
        <f>SUM(F6:F33)</f>
        <v>0</v>
      </c>
    </row>
    <row r="35" spans="1:6">
      <c r="A35" s="81" t="s">
        <v>114</v>
      </c>
      <c r="B35" s="81"/>
      <c r="C35" s="81"/>
      <c r="D35" s="81"/>
      <c r="E35" s="81"/>
      <c r="F35" s="81"/>
    </row>
    <row r="36" spans="1:6">
      <c r="A36" s="6" t="s">
        <v>40</v>
      </c>
      <c r="B36" s="6" t="s">
        <v>21</v>
      </c>
      <c r="C36" s="6" t="s">
        <v>41</v>
      </c>
      <c r="D36" s="6" t="s">
        <v>42</v>
      </c>
      <c r="E36" s="6" t="s">
        <v>24</v>
      </c>
      <c r="F36" s="6" t="s">
        <v>25</v>
      </c>
    </row>
    <row r="37" spans="1:6" ht="16.5">
      <c r="A37" s="62">
        <v>1</v>
      </c>
      <c r="B37" s="29" t="s">
        <v>94</v>
      </c>
      <c r="C37" s="62" t="s">
        <v>50</v>
      </c>
      <c r="D37" s="30">
        <v>603</v>
      </c>
      <c r="E37" s="47"/>
      <c r="F37" s="48">
        <f t="shared" ref="F37:F39" si="7">D37*E37</f>
        <v>0</v>
      </c>
    </row>
    <row r="38" spans="1:6" ht="16.5">
      <c r="A38" s="62">
        <v>2</v>
      </c>
      <c r="B38" s="29" t="s">
        <v>95</v>
      </c>
      <c r="C38" s="62" t="s">
        <v>50</v>
      </c>
      <c r="D38" s="30">
        <v>17</v>
      </c>
      <c r="E38" s="47"/>
      <c r="F38" s="48">
        <f t="shared" si="7"/>
        <v>0</v>
      </c>
    </row>
    <row r="39" spans="1:6" ht="16.5">
      <c r="A39" s="62">
        <v>3</v>
      </c>
      <c r="B39" s="29" t="s">
        <v>115</v>
      </c>
      <c r="C39" s="62" t="s">
        <v>34</v>
      </c>
      <c r="D39" s="30">
        <v>0</v>
      </c>
      <c r="E39" s="47"/>
      <c r="F39" s="48">
        <f t="shared" si="7"/>
        <v>0</v>
      </c>
    </row>
    <row r="40" spans="1:6" ht="16.5">
      <c r="A40" s="30"/>
      <c r="B40" s="30"/>
      <c r="C40" s="30"/>
      <c r="D40" s="30"/>
      <c r="E40" s="14" t="s">
        <v>78</v>
      </c>
      <c r="F40" s="15">
        <f>SUM(F37:F39)</f>
        <v>0</v>
      </c>
    </row>
    <row r="41" spans="1:6">
      <c r="A41" s="81" t="s">
        <v>116</v>
      </c>
      <c r="B41" s="81"/>
      <c r="C41" s="81"/>
      <c r="D41" s="81"/>
      <c r="E41" s="81"/>
      <c r="F41" s="81"/>
    </row>
    <row r="42" spans="1:6">
      <c r="A42" s="6" t="s">
        <v>40</v>
      </c>
      <c r="B42" s="6" t="s">
        <v>21</v>
      </c>
      <c r="C42" s="6" t="s">
        <v>41</v>
      </c>
      <c r="D42" s="6" t="s">
        <v>42</v>
      </c>
      <c r="E42" s="6" t="s">
        <v>24</v>
      </c>
      <c r="F42" s="6" t="s">
        <v>25</v>
      </c>
    </row>
    <row r="43" spans="1:6" ht="16.5">
      <c r="A43" s="62">
        <v>1</v>
      </c>
      <c r="B43" s="29" t="s">
        <v>94</v>
      </c>
      <c r="C43" s="62" t="s">
        <v>50</v>
      </c>
      <c r="D43" s="30">
        <v>530</v>
      </c>
      <c r="E43" s="47"/>
      <c r="F43" s="48">
        <f t="shared" ref="F43:F47" si="8">D43*E43</f>
        <v>0</v>
      </c>
    </row>
    <row r="44" spans="1:6" ht="16.5">
      <c r="A44" s="62">
        <v>2</v>
      </c>
      <c r="B44" s="29" t="s">
        <v>104</v>
      </c>
      <c r="C44" s="62" t="s">
        <v>30</v>
      </c>
      <c r="D44" s="30">
        <v>80</v>
      </c>
      <c r="E44" s="47"/>
      <c r="F44" s="48"/>
    </row>
    <row r="45" spans="1:6" ht="16.5">
      <c r="A45" s="62">
        <v>3</v>
      </c>
      <c r="B45" s="29" t="s">
        <v>117</v>
      </c>
      <c r="C45" s="62" t="s">
        <v>97</v>
      </c>
      <c r="D45" s="30">
        <v>1</v>
      </c>
      <c r="E45" s="47"/>
      <c r="F45" s="48">
        <f t="shared" si="8"/>
        <v>0</v>
      </c>
    </row>
    <row r="46" spans="1:6" ht="16.5">
      <c r="A46" s="62">
        <v>4</v>
      </c>
      <c r="B46" s="29" t="s">
        <v>118</v>
      </c>
      <c r="C46" s="62" t="s">
        <v>30</v>
      </c>
      <c r="D46" s="30">
        <v>80</v>
      </c>
      <c r="E46" s="47"/>
      <c r="F46" s="48">
        <f t="shared" si="8"/>
        <v>0</v>
      </c>
    </row>
    <row r="47" spans="1:6" ht="16.5">
      <c r="A47" s="62">
        <v>5</v>
      </c>
      <c r="B47" s="29" t="s">
        <v>96</v>
      </c>
      <c r="C47" s="62" t="s">
        <v>27</v>
      </c>
      <c r="D47" s="30">
        <v>1</v>
      </c>
      <c r="E47" s="47"/>
      <c r="F47" s="48">
        <f t="shared" si="8"/>
        <v>0</v>
      </c>
    </row>
    <row r="48" spans="1:6" ht="16.5">
      <c r="A48" s="62">
        <v>6</v>
      </c>
      <c r="B48" s="29" t="s">
        <v>119</v>
      </c>
      <c r="C48" s="62" t="s">
        <v>34</v>
      </c>
      <c r="D48" s="30">
        <v>23</v>
      </c>
      <c r="E48" s="47"/>
      <c r="F48" s="48">
        <f t="shared" ref="F48:F49" si="9">D48*E48</f>
        <v>0</v>
      </c>
    </row>
    <row r="49" spans="1:6" ht="16.5">
      <c r="A49" s="62">
        <v>7</v>
      </c>
      <c r="B49" s="29" t="s">
        <v>120</v>
      </c>
      <c r="C49" s="62" t="s">
        <v>34</v>
      </c>
      <c r="D49" s="30">
        <v>5</v>
      </c>
      <c r="E49" s="47"/>
      <c r="F49" s="48">
        <f t="shared" si="9"/>
        <v>0</v>
      </c>
    </row>
    <row r="50" spans="1:6" ht="16.5">
      <c r="A50" s="62"/>
      <c r="B50" s="29"/>
      <c r="C50" s="62"/>
      <c r="D50" s="30"/>
      <c r="E50" s="14" t="s">
        <v>78</v>
      </c>
      <c r="F50" s="15">
        <f>SUM(F43:F49)</f>
        <v>0</v>
      </c>
    </row>
    <row r="51" spans="1:6">
      <c r="A51" s="81" t="s">
        <v>121</v>
      </c>
      <c r="B51" s="81"/>
      <c r="C51" s="81"/>
      <c r="D51" s="81"/>
      <c r="E51" s="81"/>
      <c r="F51" s="81"/>
    </row>
    <row r="52" spans="1:6">
      <c r="A52" s="6" t="s">
        <v>40</v>
      </c>
      <c r="B52" s="6" t="s">
        <v>21</v>
      </c>
      <c r="C52" s="6" t="s">
        <v>41</v>
      </c>
      <c r="D52" s="6" t="s">
        <v>42</v>
      </c>
      <c r="E52" s="6" t="s">
        <v>24</v>
      </c>
      <c r="F52" s="6" t="s">
        <v>25</v>
      </c>
    </row>
    <row r="53" spans="1:6" ht="16.5">
      <c r="A53" s="62">
        <v>1</v>
      </c>
      <c r="B53" s="29" t="s">
        <v>94</v>
      </c>
      <c r="C53" s="62" t="s">
        <v>50</v>
      </c>
      <c r="D53" s="30">
        <v>323</v>
      </c>
      <c r="E53" s="47"/>
      <c r="F53" s="48">
        <f t="shared" ref="F53:F61" si="10">D53*E53</f>
        <v>0</v>
      </c>
    </row>
    <row r="54" spans="1:6" ht="16.5">
      <c r="A54" s="62">
        <v>2</v>
      </c>
      <c r="B54" s="29" t="s">
        <v>95</v>
      </c>
      <c r="C54" s="62" t="s">
        <v>50</v>
      </c>
      <c r="D54" s="30">
        <v>27</v>
      </c>
      <c r="E54" s="47"/>
      <c r="F54" s="48">
        <f t="shared" si="10"/>
        <v>0</v>
      </c>
    </row>
    <row r="55" spans="1:6" ht="16.5">
      <c r="A55" s="62">
        <v>3</v>
      </c>
      <c r="B55" s="29" t="s">
        <v>104</v>
      </c>
      <c r="C55" s="62" t="s">
        <v>122</v>
      </c>
      <c r="D55" s="30">
        <v>135</v>
      </c>
      <c r="E55" s="47"/>
      <c r="F55" s="48">
        <f t="shared" si="10"/>
        <v>0</v>
      </c>
    </row>
    <row r="56" spans="1:6" ht="16.5">
      <c r="A56" s="62">
        <v>4</v>
      </c>
      <c r="B56" s="29" t="s">
        <v>119</v>
      </c>
      <c r="C56" s="62" t="s">
        <v>34</v>
      </c>
      <c r="D56" s="30">
        <v>24</v>
      </c>
      <c r="E56" s="47"/>
      <c r="F56" s="48">
        <f t="shared" si="10"/>
        <v>0</v>
      </c>
    </row>
    <row r="57" spans="1:6" ht="16.5">
      <c r="A57" s="62">
        <v>5</v>
      </c>
      <c r="B57" s="29" t="s">
        <v>123</v>
      </c>
      <c r="C57" s="62" t="s">
        <v>30</v>
      </c>
      <c r="D57" s="30">
        <v>1</v>
      </c>
      <c r="E57" s="47"/>
      <c r="F57" s="48">
        <f t="shared" si="10"/>
        <v>0</v>
      </c>
    </row>
    <row r="58" spans="1:6" ht="16.5">
      <c r="A58" s="62">
        <v>6</v>
      </c>
      <c r="B58" s="29" t="s">
        <v>124</v>
      </c>
      <c r="C58" s="62" t="s">
        <v>27</v>
      </c>
      <c r="D58" s="30">
        <v>135</v>
      </c>
      <c r="E58" s="47"/>
      <c r="F58" s="48">
        <f t="shared" si="10"/>
        <v>0</v>
      </c>
    </row>
    <row r="59" spans="1:6" ht="16.5">
      <c r="A59" s="62">
        <v>7</v>
      </c>
      <c r="B59" s="29" t="s">
        <v>96</v>
      </c>
      <c r="C59" s="62" t="s">
        <v>27</v>
      </c>
      <c r="D59" s="30">
        <v>1</v>
      </c>
      <c r="E59" s="47"/>
      <c r="F59" s="48">
        <f t="shared" si="10"/>
        <v>0</v>
      </c>
    </row>
    <row r="60" spans="1:6" ht="16.5">
      <c r="A60" s="62">
        <v>8</v>
      </c>
      <c r="B60" s="29" t="s">
        <v>120</v>
      </c>
      <c r="C60" s="62" t="s">
        <v>34</v>
      </c>
      <c r="D60" s="30">
        <v>22</v>
      </c>
      <c r="E60" s="47"/>
      <c r="F60" s="48">
        <f t="shared" si="10"/>
        <v>0</v>
      </c>
    </row>
    <row r="61" spans="1:6" ht="16.5">
      <c r="A61" s="62">
        <v>9</v>
      </c>
      <c r="B61" s="29" t="s">
        <v>125</v>
      </c>
      <c r="C61" s="62" t="s">
        <v>34</v>
      </c>
      <c r="D61" s="30">
        <v>7</v>
      </c>
      <c r="E61" s="47"/>
      <c r="F61" s="48">
        <f t="shared" si="10"/>
        <v>0</v>
      </c>
    </row>
    <row r="62" spans="1:6" ht="16.5">
      <c r="A62" s="30"/>
      <c r="B62" s="30"/>
      <c r="C62" s="30"/>
      <c r="D62" s="30"/>
      <c r="E62" s="14" t="s">
        <v>78</v>
      </c>
      <c r="F62" s="15">
        <f>SUM(F53:F61)</f>
        <v>0</v>
      </c>
    </row>
    <row r="63" spans="1:6">
      <c r="A63" s="81" t="s">
        <v>126</v>
      </c>
      <c r="B63" s="81"/>
      <c r="C63" s="81"/>
      <c r="D63" s="81"/>
      <c r="E63" s="81"/>
      <c r="F63" s="81"/>
    </row>
    <row r="64" spans="1:6">
      <c r="A64" s="6" t="s">
        <v>40</v>
      </c>
      <c r="B64" s="6" t="s">
        <v>21</v>
      </c>
      <c r="C64" s="6" t="s">
        <v>41</v>
      </c>
      <c r="D64" s="6" t="s">
        <v>42</v>
      </c>
      <c r="E64" s="6" t="s">
        <v>24</v>
      </c>
      <c r="F64" s="6" t="s">
        <v>25</v>
      </c>
    </row>
    <row r="65" spans="1:6" ht="16.5">
      <c r="A65" s="62">
        <v>1</v>
      </c>
      <c r="B65" s="29" t="s">
        <v>104</v>
      </c>
      <c r="C65" s="62" t="s">
        <v>122</v>
      </c>
      <c r="D65" s="30">
        <v>50</v>
      </c>
      <c r="E65" s="47"/>
      <c r="F65" s="48">
        <f t="shared" ref="F65" si="11">D65*E65</f>
        <v>0</v>
      </c>
    </row>
    <row r="66" spans="1:6" ht="16.5">
      <c r="A66" s="62">
        <v>2</v>
      </c>
      <c r="B66" s="29" t="s">
        <v>127</v>
      </c>
      <c r="C66" s="62" t="s">
        <v>27</v>
      </c>
      <c r="D66" s="30">
        <v>1</v>
      </c>
      <c r="E66" s="47"/>
      <c r="F66" s="48">
        <f t="shared" ref="F66:F69" si="12">D66*E66</f>
        <v>0</v>
      </c>
    </row>
    <row r="67" spans="1:6" ht="16.5">
      <c r="A67" s="62">
        <v>3</v>
      </c>
      <c r="B67" s="29" t="s">
        <v>128</v>
      </c>
      <c r="C67" s="62" t="s">
        <v>30</v>
      </c>
      <c r="D67" s="30">
        <v>50</v>
      </c>
      <c r="E67" s="47"/>
      <c r="F67" s="48">
        <f t="shared" si="12"/>
        <v>0</v>
      </c>
    </row>
    <row r="68" spans="1:6" ht="16.5">
      <c r="A68" s="62">
        <v>4</v>
      </c>
      <c r="B68" s="29" t="s">
        <v>96</v>
      </c>
      <c r="C68" s="62" t="s">
        <v>27</v>
      </c>
      <c r="D68" s="30">
        <v>1</v>
      </c>
      <c r="E68" s="47"/>
      <c r="F68" s="48">
        <f t="shared" si="12"/>
        <v>0</v>
      </c>
    </row>
    <row r="69" spans="1:6" ht="16.5">
      <c r="A69" s="62">
        <v>5</v>
      </c>
      <c r="B69" s="29" t="s">
        <v>120</v>
      </c>
      <c r="C69" s="62" t="s">
        <v>34</v>
      </c>
      <c r="D69" s="30">
        <v>10</v>
      </c>
      <c r="E69" s="47"/>
      <c r="F69" s="48">
        <f t="shared" si="12"/>
        <v>0</v>
      </c>
    </row>
    <row r="70" spans="1:6" ht="16.5">
      <c r="A70" s="30"/>
      <c r="B70" s="30"/>
      <c r="C70" s="30"/>
      <c r="D70" s="30"/>
      <c r="E70" s="14" t="s">
        <v>78</v>
      </c>
      <c r="F70" s="15">
        <f>SUM(F65:F69)</f>
        <v>0</v>
      </c>
    </row>
    <row r="71" spans="1:6">
      <c r="A71" s="81" t="s">
        <v>129</v>
      </c>
      <c r="B71" s="81"/>
      <c r="C71" s="81"/>
      <c r="D71" s="81"/>
      <c r="E71" s="81"/>
      <c r="F71" s="81"/>
    </row>
    <row r="72" spans="1:6">
      <c r="A72" s="6" t="s">
        <v>40</v>
      </c>
      <c r="B72" s="6" t="s">
        <v>21</v>
      </c>
      <c r="C72" s="6" t="s">
        <v>41</v>
      </c>
      <c r="D72" s="6" t="s">
        <v>42</v>
      </c>
      <c r="E72" s="6" t="s">
        <v>24</v>
      </c>
      <c r="F72" s="6" t="s">
        <v>25</v>
      </c>
    </row>
    <row r="73" spans="1:6" ht="16.5">
      <c r="A73" s="62">
        <v>1</v>
      </c>
      <c r="B73" s="29" t="s">
        <v>94</v>
      </c>
      <c r="C73" s="62" t="s">
        <v>50</v>
      </c>
      <c r="D73" s="30">
        <v>387</v>
      </c>
      <c r="E73" s="47"/>
      <c r="F73" s="48">
        <f t="shared" ref="F73:F74" si="13">D73*E73</f>
        <v>0</v>
      </c>
    </row>
    <row r="74" spans="1:6" ht="16.5">
      <c r="A74" s="62">
        <v>2</v>
      </c>
      <c r="B74" s="29" t="s">
        <v>95</v>
      </c>
      <c r="C74" s="62" t="s">
        <v>50</v>
      </c>
      <c r="D74" s="30">
        <v>31</v>
      </c>
      <c r="E74" s="47"/>
      <c r="F74" s="48">
        <f t="shared" si="13"/>
        <v>0</v>
      </c>
    </row>
    <row r="75" spans="1:6" ht="16.5">
      <c r="A75" s="62"/>
      <c r="B75" s="29"/>
      <c r="C75" s="62"/>
      <c r="D75" s="30"/>
      <c r="E75" s="14" t="s">
        <v>78</v>
      </c>
      <c r="F75" s="15">
        <f>SUM(F73:F74)</f>
        <v>0</v>
      </c>
    </row>
    <row r="76" spans="1:6">
      <c r="A76" s="81" t="s">
        <v>130</v>
      </c>
      <c r="B76" s="81"/>
      <c r="C76" s="81"/>
      <c r="D76" s="81"/>
      <c r="E76" s="81"/>
      <c r="F76" s="81"/>
    </row>
    <row r="77" spans="1:6">
      <c r="A77" s="6" t="s">
        <v>40</v>
      </c>
      <c r="B77" s="6" t="s">
        <v>21</v>
      </c>
      <c r="C77" s="6" t="s">
        <v>41</v>
      </c>
      <c r="D77" s="6" t="s">
        <v>42</v>
      </c>
      <c r="E77" s="6" t="s">
        <v>24</v>
      </c>
      <c r="F77" s="6" t="s">
        <v>25</v>
      </c>
    </row>
    <row r="78" spans="1:6" ht="16.5">
      <c r="A78" s="62">
        <v>1</v>
      </c>
      <c r="B78" s="29" t="s">
        <v>94</v>
      </c>
      <c r="C78" s="62" t="s">
        <v>50</v>
      </c>
      <c r="D78" s="30">
        <v>489</v>
      </c>
      <c r="E78" s="47"/>
      <c r="F78" s="48">
        <f t="shared" ref="F78:F79" si="14">D78*E78</f>
        <v>0</v>
      </c>
    </row>
    <row r="79" spans="1:6" ht="16.5">
      <c r="A79" s="62">
        <v>2</v>
      </c>
      <c r="B79" s="29" t="s">
        <v>95</v>
      </c>
      <c r="C79" s="62" t="s">
        <v>50</v>
      </c>
      <c r="D79" s="30">
        <v>15</v>
      </c>
      <c r="E79" s="47"/>
      <c r="F79" s="48">
        <f t="shared" si="14"/>
        <v>0</v>
      </c>
    </row>
    <row r="80" spans="1:6" ht="16.5">
      <c r="A80" s="62"/>
      <c r="B80" s="29"/>
      <c r="C80" s="62"/>
      <c r="D80" s="30"/>
      <c r="E80" s="14" t="s">
        <v>78</v>
      </c>
      <c r="F80" s="15">
        <f>SUM(F78:F79)</f>
        <v>0</v>
      </c>
    </row>
    <row r="81" spans="1:6">
      <c r="A81" s="81" t="s">
        <v>131</v>
      </c>
      <c r="B81" s="81"/>
      <c r="C81" s="81"/>
      <c r="D81" s="81"/>
      <c r="E81" s="81"/>
      <c r="F81" s="81"/>
    </row>
    <row r="82" spans="1:6">
      <c r="A82" s="6" t="s">
        <v>40</v>
      </c>
      <c r="B82" s="6" t="s">
        <v>21</v>
      </c>
      <c r="C82" s="6" t="s">
        <v>41</v>
      </c>
      <c r="D82" s="6" t="s">
        <v>42</v>
      </c>
      <c r="E82" s="6" t="s">
        <v>24</v>
      </c>
      <c r="F82" s="6" t="s">
        <v>25</v>
      </c>
    </row>
    <row r="83" spans="1:6" ht="16.5">
      <c r="A83" s="62">
        <v>1</v>
      </c>
      <c r="B83" s="29" t="s">
        <v>94</v>
      </c>
      <c r="C83" s="62" t="s">
        <v>50</v>
      </c>
      <c r="D83" s="30">
        <v>281</v>
      </c>
      <c r="E83" s="47"/>
      <c r="F83" s="48">
        <f t="shared" ref="F83" si="15">D83*E83</f>
        <v>0</v>
      </c>
    </row>
    <row r="84" spans="1:6" ht="16.5">
      <c r="A84" s="62"/>
      <c r="B84" s="29"/>
      <c r="C84" s="62"/>
      <c r="D84" s="30"/>
      <c r="E84" s="14" t="s">
        <v>78</v>
      </c>
      <c r="F84" s="15">
        <f>SUM(F83)</f>
        <v>0</v>
      </c>
    </row>
    <row r="85" spans="1:6">
      <c r="A85" s="81" t="s">
        <v>132</v>
      </c>
      <c r="B85" s="81"/>
      <c r="C85" s="81"/>
      <c r="D85" s="81"/>
      <c r="E85" s="81"/>
      <c r="F85" s="81"/>
    </row>
    <row r="86" spans="1:6">
      <c r="A86" s="6" t="s">
        <v>40</v>
      </c>
      <c r="B86" s="6" t="s">
        <v>21</v>
      </c>
      <c r="C86" s="6" t="s">
        <v>41</v>
      </c>
      <c r="D86" s="6" t="s">
        <v>42</v>
      </c>
      <c r="E86" s="6" t="s">
        <v>24</v>
      </c>
      <c r="F86" s="6" t="s">
        <v>25</v>
      </c>
    </row>
    <row r="87" spans="1:6" ht="16.5">
      <c r="A87" s="62">
        <v>1</v>
      </c>
      <c r="B87" s="29" t="s">
        <v>133</v>
      </c>
      <c r="C87" s="62" t="s">
        <v>50</v>
      </c>
      <c r="D87" s="30">
        <v>2515</v>
      </c>
      <c r="E87" s="47"/>
      <c r="F87" s="48">
        <f>D87*E87</f>
        <v>0</v>
      </c>
    </row>
    <row r="88" spans="1:6" ht="16.5">
      <c r="A88" s="62">
        <v>2</v>
      </c>
      <c r="B88" s="29" t="s">
        <v>134</v>
      </c>
      <c r="C88" s="62" t="s">
        <v>135</v>
      </c>
      <c r="D88" s="30">
        <v>3321</v>
      </c>
      <c r="E88" s="47"/>
      <c r="F88" s="48">
        <f>D88*E88</f>
        <v>0</v>
      </c>
    </row>
    <row r="89" spans="1:6" ht="16.5">
      <c r="A89" s="62">
        <v>3</v>
      </c>
      <c r="B89" s="29" t="s">
        <v>136</v>
      </c>
      <c r="C89" s="62" t="s">
        <v>27</v>
      </c>
      <c r="D89" s="30">
        <v>1</v>
      </c>
      <c r="E89" s="47"/>
      <c r="F89" s="48">
        <f t="shared" ref="F89:F95" si="16">D89*E89</f>
        <v>0</v>
      </c>
    </row>
    <row r="90" spans="1:6" ht="16.5">
      <c r="A90" s="62">
        <v>4</v>
      </c>
      <c r="B90" s="29" t="s">
        <v>137</v>
      </c>
      <c r="C90" s="62" t="s">
        <v>30</v>
      </c>
      <c r="D90" s="30">
        <v>28</v>
      </c>
      <c r="E90" s="47"/>
      <c r="F90" s="48">
        <f t="shared" si="16"/>
        <v>0</v>
      </c>
    </row>
    <row r="91" spans="1:6" ht="16.5">
      <c r="A91" s="62">
        <v>5</v>
      </c>
      <c r="B91" s="29" t="s">
        <v>128</v>
      </c>
      <c r="C91" s="62" t="s">
        <v>30</v>
      </c>
      <c r="D91" s="30">
        <v>42</v>
      </c>
      <c r="E91" s="47"/>
      <c r="F91" s="48">
        <f t="shared" si="16"/>
        <v>0</v>
      </c>
    </row>
    <row r="92" spans="1:6" ht="16.5">
      <c r="A92" s="62">
        <v>6</v>
      </c>
      <c r="B92" s="29" t="s">
        <v>120</v>
      </c>
      <c r="C92" s="62" t="s">
        <v>34</v>
      </c>
      <c r="D92" s="30">
        <v>11</v>
      </c>
      <c r="E92" s="47"/>
      <c r="F92" s="48">
        <f t="shared" si="16"/>
        <v>0</v>
      </c>
    </row>
    <row r="93" spans="1:6" ht="16.5">
      <c r="A93" s="62">
        <v>7</v>
      </c>
      <c r="B93" s="29" t="s">
        <v>96</v>
      </c>
      <c r="C93" s="62" t="s">
        <v>27</v>
      </c>
      <c r="D93" s="30">
        <v>1</v>
      </c>
      <c r="E93" s="47"/>
      <c r="F93" s="48">
        <f t="shared" si="16"/>
        <v>0</v>
      </c>
    </row>
    <row r="94" spans="1:6" ht="16.5">
      <c r="A94" s="62">
        <v>8</v>
      </c>
      <c r="B94" s="29" t="s">
        <v>138</v>
      </c>
      <c r="C94" s="62" t="s">
        <v>34</v>
      </c>
      <c r="D94" s="30">
        <v>302</v>
      </c>
      <c r="E94" s="47"/>
      <c r="F94" s="48">
        <f t="shared" si="16"/>
        <v>0</v>
      </c>
    </row>
    <row r="95" spans="1:6" ht="16.5">
      <c r="A95" s="62">
        <v>9</v>
      </c>
      <c r="B95" s="29" t="s">
        <v>139</v>
      </c>
      <c r="C95" s="62" t="s">
        <v>27</v>
      </c>
      <c r="D95" s="30">
        <v>1</v>
      </c>
      <c r="E95" s="47"/>
      <c r="F95" s="48">
        <f t="shared" si="16"/>
        <v>0</v>
      </c>
    </row>
    <row r="96" spans="1:6" ht="16.5">
      <c r="A96" s="30"/>
      <c r="B96" s="30"/>
      <c r="C96" s="30"/>
      <c r="D96" s="30"/>
      <c r="E96" s="14" t="s">
        <v>78</v>
      </c>
      <c r="F96" s="15">
        <f>SUM(F87:F95)</f>
        <v>0</v>
      </c>
    </row>
    <row r="97" spans="1:6">
      <c r="A97" s="26"/>
      <c r="B97" s="26"/>
      <c r="C97" s="26"/>
      <c r="D97" s="26"/>
      <c r="E97" s="25" t="s">
        <v>35</v>
      </c>
      <c r="F97" s="15">
        <f>F34+F40+F50+F62+F70+F75+F80+F84+F96</f>
        <v>0</v>
      </c>
    </row>
    <row r="98" spans="1:6" ht="33" customHeight="1">
      <c r="A98" s="49" t="s">
        <v>36</v>
      </c>
      <c r="B98" s="84"/>
      <c r="C98" s="84"/>
      <c r="D98" s="84"/>
      <c r="E98" s="84"/>
      <c r="F98" s="84"/>
    </row>
    <row r="99" spans="1:6" ht="23.25" customHeight="1">
      <c r="A99" s="86"/>
      <c r="B99" s="84"/>
      <c r="C99" s="84"/>
      <c r="D99" s="84"/>
      <c r="E99" s="84"/>
      <c r="F99" s="84"/>
    </row>
    <row r="100" spans="1:6">
      <c r="A100" s="86"/>
      <c r="B100" s="84"/>
      <c r="C100" s="84"/>
      <c r="D100" s="84"/>
      <c r="E100" s="84"/>
      <c r="F100" s="84"/>
    </row>
    <row r="101" spans="1:6" ht="40.5" customHeight="1">
      <c r="A101" s="53"/>
      <c r="B101" s="53"/>
      <c r="C101" s="53"/>
      <c r="D101" s="53"/>
      <c r="E101" s="53"/>
      <c r="F101" s="53"/>
    </row>
    <row r="102" spans="1:6" ht="15" customHeight="1">
      <c r="A102" s="53"/>
      <c r="B102" s="53"/>
      <c r="C102" s="53"/>
      <c r="D102" s="53"/>
      <c r="E102" s="53"/>
      <c r="F102" s="53"/>
    </row>
    <row r="103" spans="1:6" ht="15" customHeight="1">
      <c r="A103" s="53"/>
      <c r="B103" s="53"/>
      <c r="C103" s="53"/>
      <c r="D103" s="53"/>
      <c r="E103" s="53"/>
      <c r="F103" s="53"/>
    </row>
    <row r="104" spans="1:6" ht="30.75" customHeight="1">
      <c r="A104" s="53"/>
      <c r="B104" s="53"/>
      <c r="C104" s="53"/>
      <c r="D104" s="53"/>
      <c r="E104" s="53"/>
      <c r="F104" s="53"/>
    </row>
    <row r="105" spans="1:6" ht="15" customHeight="1">
      <c r="A105" s="53"/>
      <c r="B105" s="53"/>
      <c r="C105" s="53"/>
      <c r="D105" s="53"/>
      <c r="E105" s="53"/>
      <c r="F105" s="53"/>
    </row>
    <row r="106" spans="1:6" ht="15" customHeight="1">
      <c r="A106" s="53"/>
      <c r="B106" s="53"/>
      <c r="C106" s="53"/>
      <c r="D106" s="53"/>
      <c r="E106" s="53"/>
      <c r="F106" s="53"/>
    </row>
    <row r="107" spans="1:6" ht="15" customHeight="1">
      <c r="A107" s="53"/>
      <c r="B107" s="53"/>
      <c r="C107" s="53"/>
      <c r="D107" s="53"/>
      <c r="E107" s="53"/>
      <c r="F107" s="53"/>
    </row>
    <row r="108" spans="1:6" ht="15" customHeight="1">
      <c r="A108" s="53"/>
      <c r="B108" s="53"/>
      <c r="C108" s="53"/>
      <c r="D108" s="53"/>
      <c r="E108" s="53"/>
      <c r="F108" s="53"/>
    </row>
    <row r="109" spans="1:6" ht="15" customHeight="1">
      <c r="A109" s="53"/>
      <c r="B109" s="53"/>
      <c r="C109" s="53"/>
      <c r="D109" s="53"/>
      <c r="E109" s="53"/>
      <c r="F109" s="53"/>
    </row>
  </sheetData>
  <mergeCells count="21">
    <mergeCell ref="A17:F17"/>
    <mergeCell ref="A35:F35"/>
    <mergeCell ref="A22:F22"/>
    <mergeCell ref="A26:F26"/>
    <mergeCell ref="A29:F29"/>
    <mergeCell ref="B99:F100"/>
    <mergeCell ref="A99:A100"/>
    <mergeCell ref="B98:F98"/>
    <mergeCell ref="A81:F81"/>
    <mergeCell ref="A41:F41"/>
    <mergeCell ref="A85:F85"/>
    <mergeCell ref="A51:F51"/>
    <mergeCell ref="A63:F63"/>
    <mergeCell ref="A71:F71"/>
    <mergeCell ref="A76:F76"/>
    <mergeCell ref="A1:F1"/>
    <mergeCell ref="A14:F14"/>
    <mergeCell ref="A9:F9"/>
    <mergeCell ref="A2:F2"/>
    <mergeCell ref="A5:F5"/>
    <mergeCell ref="A4:F4"/>
  </mergeCells>
  <printOptions horizontalCentered="1" verticalCentered="1"/>
  <pageMargins left="0.7" right="0.7" top="0.75" bottom="0.75" header="0.3" footer="0.3"/>
  <pageSetup scale="43" orientation="portrait" r:id="rId1"/>
  <rowBreaks count="1" manualBreakCount="1">
    <brk id="9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B124-932A-4FD3-8519-912CC4096E39}">
  <sheetPr>
    <tabColor theme="9" tint="0.79998168889431442"/>
  </sheetPr>
  <dimension ref="A1:F47"/>
  <sheetViews>
    <sheetView view="pageBreakPreview" zoomScale="85" zoomScaleNormal="100" zoomScaleSheetLayoutView="85" workbookViewId="0">
      <selection activeCell="D16" sqref="D16"/>
    </sheetView>
  </sheetViews>
  <sheetFormatPr defaultRowHeight="15"/>
  <cols>
    <col min="1" max="1" width="11.5703125" customWidth="1"/>
    <col min="2" max="2" width="73.7109375" customWidth="1"/>
    <col min="3" max="3" width="11" customWidth="1"/>
    <col min="4" max="4" width="10.7109375" bestFit="1" customWidth="1"/>
    <col min="5" max="5" width="21.28515625" customWidth="1"/>
    <col min="6" max="6" width="19" customWidth="1"/>
    <col min="9" max="9" width="10.28515625" bestFit="1" customWidth="1"/>
    <col min="10" max="10" width="14.7109375" customWidth="1"/>
    <col min="11" max="11" width="44.28515625" bestFit="1" customWidth="1"/>
    <col min="14" max="14" width="11.7109375" bestFit="1" customWidth="1"/>
    <col min="15" max="15" width="14.28515625" bestFit="1" customWidth="1"/>
  </cols>
  <sheetData>
    <row r="1" spans="1:6">
      <c r="A1" s="81" t="s">
        <v>140</v>
      </c>
      <c r="B1" s="81"/>
      <c r="C1" s="81"/>
      <c r="D1" s="81"/>
      <c r="E1" s="81"/>
      <c r="F1" s="81"/>
    </row>
    <row r="2" spans="1:6">
      <c r="A2" s="81" t="s">
        <v>91</v>
      </c>
      <c r="B2" s="81"/>
      <c r="C2" s="81"/>
      <c r="D2" s="81"/>
      <c r="E2" s="81"/>
      <c r="F2" s="81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62">
        <v>1</v>
      </c>
      <c r="B4" s="63" t="s">
        <v>104</v>
      </c>
      <c r="C4" s="62" t="s">
        <v>30</v>
      </c>
      <c r="D4" s="17">
        <f>SUM(D10:D11)</f>
        <v>1252</v>
      </c>
      <c r="E4" s="47"/>
      <c r="F4" s="64">
        <f t="shared" ref="F4:F24" si="0">E4*D4</f>
        <v>0</v>
      </c>
    </row>
    <row r="5" spans="1:6" ht="16.5">
      <c r="A5" s="62">
        <f>A4+1</f>
        <v>2</v>
      </c>
      <c r="B5" s="63" t="s">
        <v>141</v>
      </c>
      <c r="C5" s="62" t="s">
        <v>27</v>
      </c>
      <c r="D5" s="62">
        <v>4</v>
      </c>
      <c r="E5" s="47"/>
      <c r="F5" s="64">
        <f t="shared" si="0"/>
        <v>0</v>
      </c>
    </row>
    <row r="6" spans="1:6" ht="16.5">
      <c r="A6" s="62">
        <f t="shared" ref="A6:A24" si="1">A5+1</f>
        <v>3</v>
      </c>
      <c r="B6" s="63" t="s">
        <v>142</v>
      </c>
      <c r="C6" s="62" t="s">
        <v>30</v>
      </c>
      <c r="D6" s="62">
        <v>106</v>
      </c>
      <c r="E6" s="47"/>
      <c r="F6" s="64">
        <f t="shared" si="0"/>
        <v>0</v>
      </c>
    </row>
    <row r="7" spans="1:6" ht="16.5">
      <c r="A7" s="62">
        <f t="shared" si="1"/>
        <v>4</v>
      </c>
      <c r="B7" s="63" t="s">
        <v>143</v>
      </c>
      <c r="C7" s="62" t="s">
        <v>30</v>
      </c>
      <c r="D7" s="62">
        <v>106</v>
      </c>
      <c r="E7" s="47"/>
      <c r="F7" s="64">
        <f>E7*D7</f>
        <v>0</v>
      </c>
    </row>
    <row r="8" spans="1:6" ht="16.5">
      <c r="A8" s="62">
        <f t="shared" si="1"/>
        <v>5</v>
      </c>
      <c r="B8" s="63" t="s">
        <v>144</v>
      </c>
      <c r="C8" s="62" t="s">
        <v>30</v>
      </c>
      <c r="D8" s="62">
        <v>9</v>
      </c>
      <c r="E8" s="47"/>
      <c r="F8" s="64">
        <f t="shared" ref="F8:F10" si="2">E8*D8</f>
        <v>0</v>
      </c>
    </row>
    <row r="9" spans="1:6" ht="16.5">
      <c r="A9" s="62">
        <f t="shared" si="1"/>
        <v>6</v>
      </c>
      <c r="B9" s="63" t="s">
        <v>145</v>
      </c>
      <c r="C9" s="62" t="s">
        <v>30</v>
      </c>
      <c r="D9" s="62">
        <v>60</v>
      </c>
      <c r="E9" s="47"/>
      <c r="F9" s="64">
        <f t="shared" ref="F9" si="3">E9*D9</f>
        <v>0</v>
      </c>
    </row>
    <row r="10" spans="1:6" ht="16.5">
      <c r="A10" s="62">
        <v>7</v>
      </c>
      <c r="B10" s="63" t="s">
        <v>146</v>
      </c>
      <c r="C10" s="62" t="s">
        <v>30</v>
      </c>
      <c r="D10" s="17">
        <v>82</v>
      </c>
      <c r="E10" s="47"/>
      <c r="F10" s="64">
        <f t="shared" si="2"/>
        <v>0</v>
      </c>
    </row>
    <row r="11" spans="1:6" ht="16.5">
      <c r="A11" s="62">
        <f t="shared" si="1"/>
        <v>8</v>
      </c>
      <c r="B11" s="63" t="s">
        <v>147</v>
      </c>
      <c r="C11" s="62" t="s">
        <v>30</v>
      </c>
      <c r="D11" s="17">
        <v>1170</v>
      </c>
      <c r="E11" s="47"/>
      <c r="F11" s="64">
        <f>E11*D11</f>
        <v>0</v>
      </c>
    </row>
    <row r="12" spans="1:6" ht="16.5">
      <c r="A12" s="62">
        <f t="shared" si="1"/>
        <v>9</v>
      </c>
      <c r="B12" s="63" t="s">
        <v>148</v>
      </c>
      <c r="C12" s="62" t="s">
        <v>149</v>
      </c>
      <c r="D12" s="65">
        <v>2.8</v>
      </c>
      <c r="E12" s="47"/>
      <c r="F12" s="64">
        <f t="shared" si="0"/>
        <v>0</v>
      </c>
    </row>
    <row r="13" spans="1:6" ht="16.5">
      <c r="A13" s="62">
        <f>A12+1</f>
        <v>10</v>
      </c>
      <c r="B13" s="63" t="s">
        <v>150</v>
      </c>
      <c r="C13" s="62" t="s">
        <v>27</v>
      </c>
      <c r="D13" s="62">
        <v>1</v>
      </c>
      <c r="E13" s="47"/>
      <c r="F13" s="64">
        <f>E13*D13</f>
        <v>0</v>
      </c>
    </row>
    <row r="14" spans="1:6" ht="16.5">
      <c r="A14" s="62">
        <f>A13+1</f>
        <v>11</v>
      </c>
      <c r="B14" s="63" t="s">
        <v>151</v>
      </c>
      <c r="C14" s="62" t="s">
        <v>27</v>
      </c>
      <c r="D14" s="62">
        <v>1</v>
      </c>
      <c r="E14" s="47"/>
      <c r="F14" s="64">
        <f>E14*D14</f>
        <v>0</v>
      </c>
    </row>
    <row r="15" spans="1:6" ht="16.5">
      <c r="A15" s="62">
        <f>A14+1</f>
        <v>12</v>
      </c>
      <c r="B15" s="63" t="s">
        <v>152</v>
      </c>
      <c r="C15" s="62" t="s">
        <v>27</v>
      </c>
      <c r="D15" s="62">
        <v>1</v>
      </c>
      <c r="E15" s="47"/>
      <c r="F15" s="64">
        <f t="shared" ref="F15" si="4">E15*D15</f>
        <v>0</v>
      </c>
    </row>
    <row r="16" spans="1:6" ht="16.5">
      <c r="A16" s="62">
        <f>A15+1</f>
        <v>13</v>
      </c>
      <c r="B16" s="63" t="s">
        <v>153</v>
      </c>
      <c r="C16" s="62" t="s">
        <v>27</v>
      </c>
      <c r="D16" s="62">
        <v>6</v>
      </c>
      <c r="E16" s="47"/>
      <c r="F16" s="64">
        <f t="shared" ref="F16" si="5">E16*D16</f>
        <v>0</v>
      </c>
    </row>
    <row r="17" spans="1:6" ht="16.5">
      <c r="A17" s="62">
        <f t="shared" si="1"/>
        <v>14</v>
      </c>
      <c r="B17" s="63" t="s">
        <v>154</v>
      </c>
      <c r="C17" s="62" t="s">
        <v>46</v>
      </c>
      <c r="D17" s="62">
        <v>1</v>
      </c>
      <c r="E17" s="47"/>
      <c r="F17" s="64">
        <f t="shared" si="0"/>
        <v>0</v>
      </c>
    </row>
    <row r="18" spans="1:6" ht="16.5">
      <c r="A18" s="62">
        <f>A17+1</f>
        <v>15</v>
      </c>
      <c r="B18" s="63" t="s">
        <v>155</v>
      </c>
      <c r="C18" s="62" t="s">
        <v>27</v>
      </c>
      <c r="D18" s="62">
        <v>2</v>
      </c>
      <c r="E18" s="47"/>
      <c r="F18" s="64">
        <f t="shared" si="0"/>
        <v>0</v>
      </c>
    </row>
    <row r="19" spans="1:6" ht="16.5">
      <c r="A19" s="62">
        <f t="shared" si="1"/>
        <v>16</v>
      </c>
      <c r="B19" s="63" t="s">
        <v>156</v>
      </c>
      <c r="C19" s="62" t="s">
        <v>27</v>
      </c>
      <c r="D19" s="62">
        <v>1</v>
      </c>
      <c r="E19" s="47"/>
      <c r="F19" s="64">
        <f t="shared" si="0"/>
        <v>0</v>
      </c>
    </row>
    <row r="20" spans="1:6" ht="16.5">
      <c r="A20" s="62">
        <f t="shared" si="1"/>
        <v>17</v>
      </c>
      <c r="B20" s="63" t="s">
        <v>157</v>
      </c>
      <c r="C20" s="62" t="s">
        <v>30</v>
      </c>
      <c r="D20" s="62">
        <f>D11+D10</f>
        <v>1252</v>
      </c>
      <c r="E20" s="47"/>
      <c r="F20" s="64">
        <f t="shared" si="0"/>
        <v>0</v>
      </c>
    </row>
    <row r="21" spans="1:6" ht="16.5">
      <c r="A21" s="62">
        <f t="shared" si="1"/>
        <v>18</v>
      </c>
      <c r="B21" s="63" t="s">
        <v>158</v>
      </c>
      <c r="C21" s="62" t="s">
        <v>30</v>
      </c>
      <c r="D21" s="62">
        <f>D20</f>
        <v>1252</v>
      </c>
      <c r="E21" s="47"/>
      <c r="F21" s="64">
        <f t="shared" si="0"/>
        <v>0</v>
      </c>
    </row>
    <row r="22" spans="1:6" ht="16.5">
      <c r="A22" s="62">
        <f t="shared" si="1"/>
        <v>19</v>
      </c>
      <c r="B22" s="63" t="s">
        <v>159</v>
      </c>
      <c r="C22" s="62" t="s">
        <v>46</v>
      </c>
      <c r="D22" s="62">
        <v>1</v>
      </c>
      <c r="E22" s="47"/>
      <c r="F22" s="64">
        <f t="shared" si="0"/>
        <v>0</v>
      </c>
    </row>
    <row r="23" spans="1:6" ht="16.5">
      <c r="A23" s="62">
        <f t="shared" si="1"/>
        <v>20</v>
      </c>
      <c r="B23" s="63" t="s">
        <v>160</v>
      </c>
      <c r="C23" s="62" t="s">
        <v>27</v>
      </c>
      <c r="D23" s="62">
        <v>2</v>
      </c>
      <c r="E23" s="47"/>
      <c r="F23" s="64">
        <f t="shared" si="0"/>
        <v>0</v>
      </c>
    </row>
    <row r="24" spans="1:6" ht="16.5">
      <c r="A24" s="62">
        <f t="shared" si="1"/>
        <v>21</v>
      </c>
      <c r="B24" s="63" t="s">
        <v>161</v>
      </c>
      <c r="C24" s="62" t="s">
        <v>27</v>
      </c>
      <c r="D24" s="66">
        <v>1</v>
      </c>
      <c r="E24" s="47"/>
      <c r="F24" s="64">
        <f t="shared" si="0"/>
        <v>0</v>
      </c>
    </row>
    <row r="25" spans="1:6" ht="16.5">
      <c r="A25" s="62"/>
      <c r="B25" s="63"/>
      <c r="C25" s="62"/>
      <c r="D25" s="66"/>
      <c r="E25" s="14" t="s">
        <v>162</v>
      </c>
      <c r="F25" s="18">
        <f>SUM(F4:F24)</f>
        <v>0</v>
      </c>
    </row>
    <row r="26" spans="1:6">
      <c r="A26" s="81" t="s">
        <v>163</v>
      </c>
      <c r="B26" s="81"/>
      <c r="C26" s="81"/>
      <c r="D26" s="81"/>
      <c r="E26" s="81"/>
      <c r="F26" s="81"/>
    </row>
    <row r="27" spans="1:6">
      <c r="A27" s="81" t="s">
        <v>91</v>
      </c>
      <c r="B27" s="81"/>
      <c r="C27" s="81"/>
      <c r="D27" s="81"/>
      <c r="E27" s="81"/>
      <c r="F27" s="81"/>
    </row>
    <row r="28" spans="1:6">
      <c r="A28" s="6" t="s">
        <v>20</v>
      </c>
      <c r="B28" s="6" t="s">
        <v>21</v>
      </c>
      <c r="C28" s="6" t="s">
        <v>22</v>
      </c>
      <c r="D28" s="6" t="s">
        <v>23</v>
      </c>
      <c r="E28" s="6" t="s">
        <v>24</v>
      </c>
      <c r="F28" s="6" t="s">
        <v>25</v>
      </c>
    </row>
    <row r="29" spans="1:6" ht="16.5">
      <c r="A29" s="62">
        <v>1</v>
      </c>
      <c r="B29" s="63" t="s">
        <v>104</v>
      </c>
      <c r="C29" s="62" t="s">
        <v>30</v>
      </c>
      <c r="D29" s="62">
        <f>D30+D31</f>
        <v>2173</v>
      </c>
      <c r="E29" s="47"/>
      <c r="F29" s="64">
        <f t="shared" ref="F29:F45" si="6">E29*D29</f>
        <v>0</v>
      </c>
    </row>
    <row r="30" spans="1:6" ht="16.5">
      <c r="A30" s="62">
        <f>A29+1</f>
        <v>2</v>
      </c>
      <c r="B30" s="63" t="s">
        <v>164</v>
      </c>
      <c r="C30" s="62" t="s">
        <v>30</v>
      </c>
      <c r="D30" s="62">
        <v>993</v>
      </c>
      <c r="E30" s="47"/>
      <c r="F30" s="64">
        <f t="shared" si="6"/>
        <v>0</v>
      </c>
    </row>
    <row r="31" spans="1:6" ht="16.5">
      <c r="A31" s="62">
        <f t="shared" ref="A31:A42" si="7">A30+1</f>
        <v>3</v>
      </c>
      <c r="B31" s="63" t="s">
        <v>165</v>
      </c>
      <c r="C31" s="62" t="s">
        <v>30</v>
      </c>
      <c r="D31" s="62">
        <v>1180</v>
      </c>
      <c r="E31" s="47"/>
      <c r="F31" s="64">
        <f t="shared" si="6"/>
        <v>0</v>
      </c>
    </row>
    <row r="32" spans="1:6" ht="16.5">
      <c r="A32" s="62">
        <f t="shared" si="7"/>
        <v>4</v>
      </c>
      <c r="B32" s="63" t="s">
        <v>148</v>
      </c>
      <c r="C32" s="62" t="s">
        <v>149</v>
      </c>
      <c r="D32" s="67">
        <v>2.7</v>
      </c>
      <c r="E32" s="47"/>
      <c r="F32" s="64">
        <f t="shared" si="6"/>
        <v>0</v>
      </c>
    </row>
    <row r="33" spans="1:6" ht="16.5">
      <c r="A33" s="62">
        <f t="shared" si="7"/>
        <v>5</v>
      </c>
      <c r="B33" s="63" t="s">
        <v>166</v>
      </c>
      <c r="C33" s="62" t="s">
        <v>30</v>
      </c>
      <c r="D33" s="62">
        <v>177</v>
      </c>
      <c r="E33" s="47"/>
      <c r="F33" s="64">
        <f t="shared" si="6"/>
        <v>0</v>
      </c>
    </row>
    <row r="34" spans="1:6" ht="16.5">
      <c r="A34" s="62">
        <v>6</v>
      </c>
      <c r="B34" s="63" t="s">
        <v>167</v>
      </c>
      <c r="C34" s="62" t="s">
        <v>27</v>
      </c>
      <c r="D34" s="62">
        <v>4</v>
      </c>
      <c r="E34" s="47"/>
      <c r="F34" s="64">
        <f t="shared" si="6"/>
        <v>0</v>
      </c>
    </row>
    <row r="35" spans="1:6" ht="16.5">
      <c r="A35" s="62">
        <f t="shared" si="7"/>
        <v>7</v>
      </c>
      <c r="B35" s="63" t="s">
        <v>168</v>
      </c>
      <c r="C35" s="62" t="s">
        <v>27</v>
      </c>
      <c r="D35" s="62">
        <v>5</v>
      </c>
      <c r="E35" s="47"/>
      <c r="F35" s="64">
        <f t="shared" si="6"/>
        <v>0</v>
      </c>
    </row>
    <row r="36" spans="1:6" ht="16.5">
      <c r="A36" s="62">
        <f t="shared" si="7"/>
        <v>8</v>
      </c>
      <c r="B36" s="63" t="s">
        <v>154</v>
      </c>
      <c r="C36" s="62" t="s">
        <v>46</v>
      </c>
      <c r="D36" s="62">
        <v>1</v>
      </c>
      <c r="E36" s="47"/>
      <c r="F36" s="64">
        <f t="shared" si="6"/>
        <v>0</v>
      </c>
    </row>
    <row r="37" spans="1:6" ht="15" customHeight="1">
      <c r="A37" s="62">
        <f t="shared" si="7"/>
        <v>9</v>
      </c>
      <c r="B37" s="63" t="s">
        <v>169</v>
      </c>
      <c r="C37" s="62" t="s">
        <v>27</v>
      </c>
      <c r="D37" s="62">
        <v>26</v>
      </c>
      <c r="E37" s="47"/>
      <c r="F37" s="64">
        <f t="shared" si="6"/>
        <v>0</v>
      </c>
    </row>
    <row r="38" spans="1:6" ht="16.5" customHeight="1">
      <c r="A38" s="62">
        <f t="shared" si="7"/>
        <v>10</v>
      </c>
      <c r="B38" s="63" t="s">
        <v>170</v>
      </c>
      <c r="C38" s="62" t="s">
        <v>27</v>
      </c>
      <c r="D38" s="62">
        <v>29</v>
      </c>
      <c r="E38" s="47"/>
      <c r="F38" s="64">
        <f t="shared" si="6"/>
        <v>0</v>
      </c>
    </row>
    <row r="39" spans="1:6" ht="16.5">
      <c r="A39" s="62">
        <f t="shared" si="7"/>
        <v>11</v>
      </c>
      <c r="B39" s="63" t="s">
        <v>171</v>
      </c>
      <c r="C39" s="62" t="s">
        <v>27</v>
      </c>
      <c r="D39" s="62">
        <v>5</v>
      </c>
      <c r="E39" s="47"/>
      <c r="F39" s="64">
        <f t="shared" si="6"/>
        <v>0</v>
      </c>
    </row>
    <row r="40" spans="1:6" ht="16.5">
      <c r="A40" s="62">
        <f>A39+1</f>
        <v>12</v>
      </c>
      <c r="B40" s="63" t="s">
        <v>156</v>
      </c>
      <c r="C40" s="62" t="s">
        <v>27</v>
      </c>
      <c r="D40" s="62">
        <v>4</v>
      </c>
      <c r="E40" s="47"/>
      <c r="F40" s="64">
        <f t="shared" si="6"/>
        <v>0</v>
      </c>
    </row>
    <row r="41" spans="1:6" ht="16.5">
      <c r="A41" s="62">
        <f t="shared" si="7"/>
        <v>13</v>
      </c>
      <c r="B41" s="63" t="s">
        <v>172</v>
      </c>
      <c r="C41" s="62" t="s">
        <v>30</v>
      </c>
      <c r="D41" s="62">
        <v>32</v>
      </c>
      <c r="E41" s="47"/>
      <c r="F41" s="64">
        <f t="shared" si="6"/>
        <v>0</v>
      </c>
    </row>
    <row r="42" spans="1:6" ht="16.5">
      <c r="A42" s="62">
        <f t="shared" si="7"/>
        <v>14</v>
      </c>
      <c r="B42" s="63" t="s">
        <v>157</v>
      </c>
      <c r="C42" s="62" t="s">
        <v>30</v>
      </c>
      <c r="D42" s="62">
        <f>D29</f>
        <v>2173</v>
      </c>
      <c r="E42" s="47"/>
      <c r="F42" s="64">
        <f t="shared" si="6"/>
        <v>0</v>
      </c>
    </row>
    <row r="43" spans="1:6" ht="16.5">
      <c r="A43" s="62">
        <f>A42+1</f>
        <v>15</v>
      </c>
      <c r="B43" s="63" t="s">
        <v>158</v>
      </c>
      <c r="C43" s="62" t="s">
        <v>30</v>
      </c>
      <c r="D43" s="62">
        <f>D29</f>
        <v>2173</v>
      </c>
      <c r="E43" s="47"/>
      <c r="F43" s="64">
        <f t="shared" si="6"/>
        <v>0</v>
      </c>
    </row>
    <row r="44" spans="1:6" ht="16.5">
      <c r="A44" s="62">
        <f>A43+1</f>
        <v>16</v>
      </c>
      <c r="B44" s="63" t="s">
        <v>155</v>
      </c>
      <c r="C44" s="62" t="s">
        <v>27</v>
      </c>
      <c r="D44" s="66">
        <v>3</v>
      </c>
      <c r="E44" s="47"/>
      <c r="F44" s="64">
        <f t="shared" ref="F44" si="8">E44*D44</f>
        <v>0</v>
      </c>
    </row>
    <row r="45" spans="1:6" ht="16.5">
      <c r="A45" s="62">
        <f>A44+1</f>
        <v>17</v>
      </c>
      <c r="B45" s="63" t="s">
        <v>173</v>
      </c>
      <c r="C45" s="62" t="s">
        <v>27</v>
      </c>
      <c r="D45" s="66">
        <f>D37+D38+D39</f>
        <v>60</v>
      </c>
      <c r="E45" s="47"/>
      <c r="F45" s="64">
        <f t="shared" si="6"/>
        <v>0</v>
      </c>
    </row>
    <row r="46" spans="1:6" ht="16.5">
      <c r="A46" s="29"/>
      <c r="B46" s="29"/>
      <c r="C46" s="29"/>
      <c r="D46" s="29"/>
      <c r="E46" s="14" t="s">
        <v>174</v>
      </c>
      <c r="F46" s="18">
        <f>SUM(F29:F45)</f>
        <v>0</v>
      </c>
    </row>
    <row r="47" spans="1:6">
      <c r="A47" s="26"/>
      <c r="B47" s="26"/>
      <c r="C47" s="26"/>
      <c r="D47" s="26"/>
      <c r="E47" s="25" t="s">
        <v>35</v>
      </c>
      <c r="F47" s="15">
        <f>F46+F25</f>
        <v>0</v>
      </c>
    </row>
  </sheetData>
  <mergeCells count="4">
    <mergeCell ref="A26:F26"/>
    <mergeCell ref="A27:F27"/>
    <mergeCell ref="A1:F1"/>
    <mergeCell ref="A2:F2"/>
  </mergeCells>
  <printOptions horizontalCentered="1" verticalCentered="1"/>
  <pageMargins left="0.7" right="0.7" top="0.75" bottom="0.75" header="0.3" footer="0.3"/>
  <pageSetup scale="38" orientation="portrait" r:id="rId1"/>
  <headerFooter>
    <oddHeader>&amp;L&amp;G</oddHeader>
  </headerFooter>
  <ignoredErrors>
    <ignoredError sqref="D4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FC94-5E41-4623-AB16-6F7633BB2826}">
  <sheetPr>
    <tabColor theme="9" tint="0.79998168889431442"/>
  </sheetPr>
  <dimension ref="A1:N45"/>
  <sheetViews>
    <sheetView view="pageBreakPreview" topLeftCell="A14" zoomScaleNormal="100" zoomScaleSheetLayoutView="100" workbookViewId="0">
      <selection activeCell="B21" sqref="B21"/>
    </sheetView>
  </sheetViews>
  <sheetFormatPr defaultRowHeight="15"/>
  <cols>
    <col min="1" max="1" width="12" customWidth="1"/>
    <col min="2" max="2" width="68.42578125" customWidth="1"/>
    <col min="3" max="3" width="10" customWidth="1"/>
    <col min="4" max="4" width="14.7109375" customWidth="1"/>
    <col min="5" max="5" width="15.42578125" customWidth="1"/>
    <col min="6" max="6" width="19.7109375" customWidth="1"/>
    <col min="10" max="10" width="14.7109375" customWidth="1"/>
    <col min="13" max="13" width="13" customWidth="1"/>
  </cols>
  <sheetData>
    <row r="1" spans="1:14">
      <c r="A1" s="81" t="s">
        <v>175</v>
      </c>
      <c r="B1" s="81"/>
      <c r="C1" s="81"/>
      <c r="D1" s="81"/>
      <c r="E1" s="81"/>
      <c r="F1" s="81"/>
      <c r="J1" s="87" t="s">
        <v>176</v>
      </c>
      <c r="K1" s="74">
        <f>SUM(K4:K7)</f>
        <v>31.380000000000003</v>
      </c>
      <c r="M1" s="87" t="s">
        <v>177</v>
      </c>
      <c r="N1" s="74">
        <f>SUM(N4:N11)</f>
        <v>14.120000000000001</v>
      </c>
    </row>
    <row r="2" spans="1:14">
      <c r="A2" s="81" t="s">
        <v>19</v>
      </c>
      <c r="B2" s="81"/>
      <c r="C2" s="81"/>
      <c r="D2" s="81"/>
      <c r="E2" s="81"/>
      <c r="F2" s="81"/>
      <c r="J2" s="87"/>
      <c r="K2" s="74"/>
      <c r="M2" s="87"/>
      <c r="N2" s="74"/>
    </row>
    <row r="3" spans="1:14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J3" t="s">
        <v>178</v>
      </c>
      <c r="K3" t="s">
        <v>179</v>
      </c>
      <c r="M3" t="s">
        <v>180</v>
      </c>
      <c r="N3" t="s">
        <v>179</v>
      </c>
    </row>
    <row r="4" spans="1:14" ht="16.5">
      <c r="A4" s="30">
        <v>1</v>
      </c>
      <c r="B4" s="68" t="s">
        <v>181</v>
      </c>
      <c r="C4" s="62" t="s">
        <v>27</v>
      </c>
      <c r="D4" s="66">
        <v>1</v>
      </c>
      <c r="E4" s="64"/>
      <c r="F4" s="64">
        <f>D4*E4</f>
        <v>0</v>
      </c>
      <c r="J4">
        <v>20.170000000000002</v>
      </c>
      <c r="K4">
        <f>J4-8</f>
        <v>12.170000000000002</v>
      </c>
      <c r="M4">
        <v>14.49</v>
      </c>
      <c r="N4">
        <f>M4-8</f>
        <v>6.49</v>
      </c>
    </row>
    <row r="5" spans="1:14" ht="16.5">
      <c r="A5" s="30">
        <v>2</v>
      </c>
      <c r="B5" s="68" t="s">
        <v>182</v>
      </c>
      <c r="C5" s="62" t="s">
        <v>30</v>
      </c>
      <c r="D5" s="66">
        <v>50</v>
      </c>
      <c r="E5" s="64"/>
      <c r="F5" s="64">
        <f t="shared" ref="F5:F21" si="0">D5*E5</f>
        <v>0</v>
      </c>
      <c r="J5">
        <v>18.84</v>
      </c>
      <c r="K5">
        <f t="shared" ref="K5:K7" si="1">J5-8</f>
        <v>10.84</v>
      </c>
      <c r="M5">
        <v>8.6</v>
      </c>
      <c r="N5">
        <f t="shared" ref="N5:N11" si="2">M5-8</f>
        <v>0.59999999999999964</v>
      </c>
    </row>
    <row r="6" spans="1:14" ht="16.5">
      <c r="A6" s="30">
        <v>3</v>
      </c>
      <c r="B6" s="68" t="s">
        <v>183</v>
      </c>
      <c r="C6" s="62" t="s">
        <v>27</v>
      </c>
      <c r="D6" s="66">
        <v>1</v>
      </c>
      <c r="E6" s="64"/>
      <c r="F6" s="64">
        <f t="shared" si="0"/>
        <v>0</v>
      </c>
      <c r="J6">
        <v>11.55</v>
      </c>
      <c r="K6">
        <f t="shared" si="1"/>
        <v>3.5500000000000007</v>
      </c>
      <c r="M6">
        <v>9.93</v>
      </c>
      <c r="N6">
        <f t="shared" si="2"/>
        <v>1.9299999999999997</v>
      </c>
    </row>
    <row r="7" spans="1:14" ht="16.5">
      <c r="A7" s="62">
        <v>4</v>
      </c>
      <c r="B7" s="63" t="s">
        <v>142</v>
      </c>
      <c r="C7" s="62" t="s">
        <v>30</v>
      </c>
      <c r="D7" s="66">
        <v>80</v>
      </c>
      <c r="E7" s="64"/>
      <c r="F7" s="64">
        <f t="shared" si="0"/>
        <v>0</v>
      </c>
      <c r="J7">
        <v>12.82</v>
      </c>
      <c r="K7">
        <f t="shared" si="1"/>
        <v>4.82</v>
      </c>
      <c r="M7">
        <v>8.5500000000000007</v>
      </c>
      <c r="N7">
        <f t="shared" si="2"/>
        <v>0.55000000000000071</v>
      </c>
    </row>
    <row r="8" spans="1:14" ht="16.5">
      <c r="A8" s="62">
        <v>5</v>
      </c>
      <c r="B8" s="63" t="s">
        <v>172</v>
      </c>
      <c r="C8" s="62" t="s">
        <v>30</v>
      </c>
      <c r="D8" s="66">
        <v>90</v>
      </c>
      <c r="E8" s="64"/>
      <c r="F8" s="64">
        <f t="shared" si="0"/>
        <v>0</v>
      </c>
      <c r="M8">
        <v>8.02</v>
      </c>
      <c r="N8">
        <f t="shared" si="2"/>
        <v>1.9999999999999574E-2</v>
      </c>
    </row>
    <row r="9" spans="1:14" ht="16.5">
      <c r="A9" s="30">
        <v>6</v>
      </c>
      <c r="B9" s="68" t="s">
        <v>104</v>
      </c>
      <c r="C9" s="62" t="s">
        <v>30</v>
      </c>
      <c r="D9" s="66">
        <f>SUM(D11:D16)</f>
        <v>744</v>
      </c>
      <c r="E9" s="64"/>
      <c r="F9" s="64">
        <f t="shared" si="0"/>
        <v>0</v>
      </c>
      <c r="M9">
        <v>12</v>
      </c>
      <c r="N9">
        <f t="shared" si="2"/>
        <v>4</v>
      </c>
    </row>
    <row r="10" spans="1:14" ht="16.5">
      <c r="A10" s="30">
        <v>7</v>
      </c>
      <c r="B10" s="69" t="s">
        <v>184</v>
      </c>
      <c r="C10" s="62"/>
      <c r="D10" s="66"/>
      <c r="E10" s="64"/>
      <c r="F10" s="64"/>
      <c r="M10">
        <v>8.3000000000000007</v>
      </c>
      <c r="N10">
        <f t="shared" si="2"/>
        <v>0.30000000000000071</v>
      </c>
    </row>
    <row r="11" spans="1:14" ht="16.5">
      <c r="A11" s="30"/>
      <c r="B11" s="69" t="s">
        <v>185</v>
      </c>
      <c r="C11" s="62" t="s">
        <v>30</v>
      </c>
      <c r="D11" s="66">
        <v>391</v>
      </c>
      <c r="E11" s="64"/>
      <c r="F11" s="64">
        <f t="shared" si="0"/>
        <v>0</v>
      </c>
      <c r="M11">
        <v>8.23</v>
      </c>
      <c r="N11">
        <f t="shared" si="2"/>
        <v>0.23000000000000043</v>
      </c>
    </row>
    <row r="12" spans="1:14" ht="16.5">
      <c r="A12" s="30"/>
      <c r="B12" s="69" t="s">
        <v>186</v>
      </c>
      <c r="C12" s="62" t="s">
        <v>30</v>
      </c>
      <c r="D12" s="66">
        <v>108</v>
      </c>
      <c r="E12" s="64"/>
      <c r="F12" s="64">
        <f t="shared" si="0"/>
        <v>0</v>
      </c>
    </row>
    <row r="13" spans="1:14" ht="16.5">
      <c r="A13" s="30"/>
      <c r="B13" s="69" t="s">
        <v>187</v>
      </c>
      <c r="C13" s="62" t="s">
        <v>30</v>
      </c>
      <c r="D13" s="66">
        <v>53</v>
      </c>
      <c r="E13" s="64"/>
      <c r="F13" s="64">
        <f t="shared" si="0"/>
        <v>0</v>
      </c>
    </row>
    <row r="14" spans="1:14" ht="16.5">
      <c r="A14" s="30"/>
      <c r="B14" s="69" t="s">
        <v>188</v>
      </c>
      <c r="C14" s="62" t="s">
        <v>30</v>
      </c>
      <c r="D14" s="66">
        <v>46</v>
      </c>
      <c r="E14" s="64"/>
      <c r="F14" s="64">
        <f t="shared" ref="F14:F16" si="3">D14*E14</f>
        <v>0</v>
      </c>
    </row>
    <row r="15" spans="1:14" ht="16.5">
      <c r="A15" s="30"/>
      <c r="B15" s="69" t="s">
        <v>189</v>
      </c>
      <c r="C15" s="62" t="s">
        <v>30</v>
      </c>
      <c r="D15" s="66">
        <v>74</v>
      </c>
      <c r="E15" s="64"/>
      <c r="F15" s="64">
        <f t="shared" si="3"/>
        <v>0</v>
      </c>
    </row>
    <row r="16" spans="1:14" ht="16.5">
      <c r="A16" s="30"/>
      <c r="B16" s="69" t="s">
        <v>190</v>
      </c>
      <c r="C16" s="62" t="s">
        <v>30</v>
      </c>
      <c r="D16" s="66">
        <v>72</v>
      </c>
      <c r="E16" s="64"/>
      <c r="F16" s="64">
        <f t="shared" si="3"/>
        <v>0</v>
      </c>
    </row>
    <row r="17" spans="1:6" ht="15" customHeight="1">
      <c r="A17" s="30">
        <v>8</v>
      </c>
      <c r="B17" s="69" t="s">
        <v>191</v>
      </c>
      <c r="C17" s="62" t="s">
        <v>27</v>
      </c>
      <c r="D17" s="66">
        <v>4</v>
      </c>
      <c r="E17" s="64"/>
      <c r="F17" s="64">
        <f t="shared" si="0"/>
        <v>0</v>
      </c>
    </row>
    <row r="18" spans="1:6" ht="15" customHeight="1">
      <c r="A18" s="30">
        <v>9</v>
      </c>
      <c r="B18" s="69" t="s">
        <v>192</v>
      </c>
      <c r="C18" s="62" t="s">
        <v>27</v>
      </c>
      <c r="D18" s="66">
        <v>4</v>
      </c>
      <c r="E18" s="64"/>
      <c r="F18" s="64">
        <f t="shared" si="0"/>
        <v>0</v>
      </c>
    </row>
    <row r="19" spans="1:6" ht="16.5">
      <c r="A19" s="30">
        <v>10</v>
      </c>
      <c r="B19" s="69" t="s">
        <v>193</v>
      </c>
      <c r="C19" s="62" t="s">
        <v>27</v>
      </c>
      <c r="D19" s="66">
        <v>4</v>
      </c>
      <c r="E19" s="64"/>
      <c r="F19" s="64">
        <f t="shared" si="0"/>
        <v>0</v>
      </c>
    </row>
    <row r="20" spans="1:6" ht="16.5">
      <c r="A20" s="30">
        <v>11</v>
      </c>
      <c r="B20" s="69" t="s">
        <v>194</v>
      </c>
      <c r="C20" s="62" t="s">
        <v>195</v>
      </c>
      <c r="D20" s="66">
        <v>31</v>
      </c>
      <c r="E20" s="64"/>
      <c r="F20" s="64">
        <f t="shared" si="0"/>
        <v>0</v>
      </c>
    </row>
    <row r="21" spans="1:6" ht="16.5">
      <c r="A21" s="30">
        <v>12</v>
      </c>
      <c r="B21" s="69" t="s">
        <v>196</v>
      </c>
      <c r="C21" s="62" t="s">
        <v>30</v>
      </c>
      <c r="D21" s="66">
        <f>D9</f>
        <v>744</v>
      </c>
      <c r="E21" s="64"/>
      <c r="F21" s="64">
        <f t="shared" si="0"/>
        <v>0</v>
      </c>
    </row>
    <row r="22" spans="1:6" ht="16.5">
      <c r="A22" s="29"/>
      <c r="B22" s="29"/>
      <c r="C22" s="29"/>
      <c r="D22" s="29"/>
      <c r="E22" s="14" t="s">
        <v>78</v>
      </c>
      <c r="F22" s="18">
        <f>SUM(F4:F21)</f>
        <v>0</v>
      </c>
    </row>
    <row r="23" spans="1:6">
      <c r="A23" s="81" t="s">
        <v>197</v>
      </c>
      <c r="B23" s="81"/>
      <c r="C23" s="81"/>
      <c r="D23" s="81"/>
      <c r="E23" s="81"/>
      <c r="F23" s="81"/>
    </row>
    <row r="24" spans="1:6">
      <c r="A24" s="81" t="s">
        <v>19</v>
      </c>
      <c r="B24" s="81"/>
      <c r="C24" s="81"/>
      <c r="D24" s="81"/>
      <c r="E24" s="81"/>
      <c r="F24" s="81"/>
    </row>
    <row r="25" spans="1:6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</row>
    <row r="26" spans="1:6" ht="16.5">
      <c r="A26" s="30">
        <v>1</v>
      </c>
      <c r="B26" s="68" t="s">
        <v>104</v>
      </c>
      <c r="C26" s="62" t="s">
        <v>30</v>
      </c>
      <c r="D26" s="70">
        <f>SUM(D28:D33)</f>
        <v>2805</v>
      </c>
      <c r="E26" s="64"/>
      <c r="F26" s="64">
        <f>E26*D26</f>
        <v>0</v>
      </c>
    </row>
    <row r="27" spans="1:6" ht="16.5">
      <c r="A27" s="30">
        <v>2</v>
      </c>
      <c r="B27" s="69" t="s">
        <v>198</v>
      </c>
      <c r="C27" s="62"/>
      <c r="D27" s="66"/>
      <c r="E27" s="64"/>
      <c r="F27" s="64"/>
    </row>
    <row r="28" spans="1:6" ht="16.5">
      <c r="A28" s="30"/>
      <c r="B28" s="69" t="s">
        <v>199</v>
      </c>
      <c r="C28" s="62" t="s">
        <v>30</v>
      </c>
      <c r="D28" s="66">
        <v>206</v>
      </c>
      <c r="E28" s="64"/>
      <c r="F28" s="64">
        <f t="shared" ref="F28:F43" si="4">E28*D28</f>
        <v>0</v>
      </c>
    </row>
    <row r="29" spans="1:6" ht="16.5">
      <c r="A29" s="30"/>
      <c r="B29" s="69" t="s">
        <v>200</v>
      </c>
      <c r="C29" s="62" t="s">
        <v>30</v>
      </c>
      <c r="D29" s="66">
        <v>1324</v>
      </c>
      <c r="E29" s="64"/>
      <c r="F29" s="64">
        <f t="shared" si="4"/>
        <v>0</v>
      </c>
    </row>
    <row r="30" spans="1:6" ht="16.5">
      <c r="A30" s="30"/>
      <c r="B30" s="69" t="s">
        <v>201</v>
      </c>
      <c r="C30" s="62" t="s">
        <v>30</v>
      </c>
      <c r="D30" s="66">
        <v>60</v>
      </c>
      <c r="E30" s="64"/>
      <c r="F30" s="64">
        <f t="shared" si="4"/>
        <v>0</v>
      </c>
    </row>
    <row r="31" spans="1:6" ht="16.5">
      <c r="A31" s="30"/>
      <c r="B31" s="69" t="s">
        <v>202</v>
      </c>
      <c r="C31" s="62" t="s">
        <v>30</v>
      </c>
      <c r="D31" s="66">
        <v>958</v>
      </c>
      <c r="E31" s="64"/>
      <c r="F31" s="64">
        <f t="shared" si="4"/>
        <v>0</v>
      </c>
    </row>
    <row r="32" spans="1:6" ht="16.5">
      <c r="A32" s="30"/>
      <c r="B32" s="69" t="s">
        <v>203</v>
      </c>
      <c r="C32" s="62" t="s">
        <v>30</v>
      </c>
      <c r="D32" s="66">
        <v>20</v>
      </c>
      <c r="E32" s="64"/>
      <c r="F32" s="64">
        <f t="shared" ref="F32:F35" si="5">E32*D32</f>
        <v>0</v>
      </c>
    </row>
    <row r="33" spans="1:6" ht="16.5">
      <c r="A33" s="30"/>
      <c r="B33" s="69" t="s">
        <v>204</v>
      </c>
      <c r="C33" s="62" t="s">
        <v>30</v>
      </c>
      <c r="D33" s="66">
        <v>237</v>
      </c>
      <c r="E33" s="64"/>
      <c r="F33" s="64">
        <f t="shared" si="5"/>
        <v>0</v>
      </c>
    </row>
    <row r="34" spans="1:6" ht="16.5">
      <c r="A34" s="30">
        <v>3</v>
      </c>
      <c r="B34" s="69" t="s">
        <v>205</v>
      </c>
      <c r="C34" s="62" t="s">
        <v>30</v>
      </c>
      <c r="D34" s="66">
        <v>48</v>
      </c>
      <c r="E34" s="64"/>
      <c r="F34" s="64">
        <f t="shared" si="5"/>
        <v>0</v>
      </c>
    </row>
    <row r="35" spans="1:6" ht="16.5">
      <c r="A35" s="30">
        <v>4</v>
      </c>
      <c r="B35" s="69" t="s">
        <v>206</v>
      </c>
      <c r="C35" s="62" t="s">
        <v>30</v>
      </c>
      <c r="D35" s="66">
        <v>48</v>
      </c>
      <c r="E35" s="64"/>
      <c r="F35" s="64">
        <f t="shared" si="5"/>
        <v>0</v>
      </c>
    </row>
    <row r="36" spans="1:6" ht="16.5">
      <c r="A36" s="30">
        <v>5</v>
      </c>
      <c r="B36" s="69" t="s">
        <v>191</v>
      </c>
      <c r="C36" s="62" t="s">
        <v>27</v>
      </c>
      <c r="D36" s="66">
        <v>12</v>
      </c>
      <c r="E36" s="64"/>
      <c r="F36" s="64">
        <f t="shared" si="4"/>
        <v>0</v>
      </c>
    </row>
    <row r="37" spans="1:6" ht="16.5">
      <c r="A37" s="30">
        <v>6</v>
      </c>
      <c r="B37" s="69" t="s">
        <v>207</v>
      </c>
      <c r="C37" s="62" t="s">
        <v>27</v>
      </c>
      <c r="D37" s="66">
        <v>2</v>
      </c>
      <c r="E37" s="64"/>
      <c r="F37" s="64">
        <f t="shared" si="4"/>
        <v>0</v>
      </c>
    </row>
    <row r="38" spans="1:6" ht="16.5">
      <c r="A38" s="30">
        <f t="shared" ref="A38:A39" si="6">A37+1</f>
        <v>7</v>
      </c>
      <c r="B38" s="69" t="s">
        <v>192</v>
      </c>
      <c r="C38" s="62" t="s">
        <v>27</v>
      </c>
      <c r="D38" s="66">
        <v>14</v>
      </c>
      <c r="E38" s="64"/>
      <c r="F38" s="64">
        <f t="shared" si="4"/>
        <v>0</v>
      </c>
    </row>
    <row r="39" spans="1:6" ht="16.5">
      <c r="A39" s="30">
        <f t="shared" si="6"/>
        <v>8</v>
      </c>
      <c r="B39" s="69" t="s">
        <v>208</v>
      </c>
      <c r="C39" s="62" t="s">
        <v>27</v>
      </c>
      <c r="D39" s="66">
        <v>2</v>
      </c>
      <c r="E39" s="64"/>
      <c r="F39" s="64">
        <f t="shared" ref="F39:F40" si="7">E39*D39</f>
        <v>0</v>
      </c>
    </row>
    <row r="40" spans="1:6" ht="16.5">
      <c r="A40" s="30">
        <v>7</v>
      </c>
      <c r="B40" s="69" t="s">
        <v>193</v>
      </c>
      <c r="C40" s="62" t="s">
        <v>27</v>
      </c>
      <c r="D40" s="66">
        <v>3</v>
      </c>
      <c r="E40" s="64"/>
      <c r="F40" s="64">
        <f t="shared" si="7"/>
        <v>0</v>
      </c>
    </row>
    <row r="41" spans="1:6" ht="16.5">
      <c r="A41" s="30">
        <v>8</v>
      </c>
      <c r="B41" s="69" t="s">
        <v>194</v>
      </c>
      <c r="C41" s="62" t="s">
        <v>195</v>
      </c>
      <c r="D41" s="66">
        <v>20</v>
      </c>
      <c r="E41" s="64"/>
      <c r="F41" s="64">
        <f t="shared" si="4"/>
        <v>0</v>
      </c>
    </row>
    <row r="42" spans="1:6" ht="16.5">
      <c r="A42" s="30">
        <v>9</v>
      </c>
      <c r="B42" s="68" t="s">
        <v>209</v>
      </c>
      <c r="C42" s="62" t="s">
        <v>27</v>
      </c>
      <c r="D42" s="24">
        <v>55</v>
      </c>
      <c r="E42" s="64"/>
      <c r="F42" s="64">
        <f t="shared" si="4"/>
        <v>0</v>
      </c>
    </row>
    <row r="43" spans="1:6" ht="16.5">
      <c r="A43" s="30">
        <v>10</v>
      </c>
      <c r="B43" s="69" t="s">
        <v>196</v>
      </c>
      <c r="C43" s="62" t="s">
        <v>30</v>
      </c>
      <c r="D43" s="70">
        <f>D26</f>
        <v>2805</v>
      </c>
      <c r="E43" s="64"/>
      <c r="F43" s="64">
        <f t="shared" si="4"/>
        <v>0</v>
      </c>
    </row>
    <row r="44" spans="1:6" ht="16.5">
      <c r="A44" s="29"/>
      <c r="B44" s="29"/>
      <c r="C44" s="29"/>
      <c r="D44" s="29"/>
      <c r="E44" s="14" t="s">
        <v>78</v>
      </c>
      <c r="F44" s="18">
        <f>SUM(F26:F43)</f>
        <v>0</v>
      </c>
    </row>
    <row r="45" spans="1:6">
      <c r="A45" s="26"/>
      <c r="B45" s="26"/>
      <c r="C45" s="27"/>
      <c r="D45" s="27"/>
      <c r="E45" s="27" t="s">
        <v>210</v>
      </c>
      <c r="F45" s="28">
        <f>F44+F22</f>
        <v>0</v>
      </c>
    </row>
  </sheetData>
  <mergeCells count="8">
    <mergeCell ref="K1:K2"/>
    <mergeCell ref="M1:M2"/>
    <mergeCell ref="N1:N2"/>
    <mergeCell ref="A24:F24"/>
    <mergeCell ref="A23:F23"/>
    <mergeCell ref="A2:F2"/>
    <mergeCell ref="A1:F1"/>
    <mergeCell ref="J1:J2"/>
  </mergeCells>
  <printOptions horizontalCentered="1" verticalCentered="1"/>
  <pageMargins left="0.7" right="0.7" top="0.75" bottom="0.75" header="0.3" footer="0.3"/>
  <pageSetup scale="45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6F24-E523-4A96-805D-ACF1CC270F3A}">
  <sheetPr>
    <tabColor theme="9" tint="0.79998168889431442"/>
  </sheetPr>
  <dimension ref="A1:F12"/>
  <sheetViews>
    <sheetView view="pageBreakPreview" zoomScaleNormal="100" zoomScaleSheetLayoutView="100" workbookViewId="0">
      <selection activeCell="F7" sqref="F7"/>
    </sheetView>
  </sheetViews>
  <sheetFormatPr defaultRowHeight="15"/>
  <cols>
    <col min="1" max="1" width="11" customWidth="1"/>
    <col min="2" max="2" width="60.85546875" customWidth="1"/>
    <col min="3" max="3" width="11" customWidth="1"/>
    <col min="4" max="4" width="12.28515625" customWidth="1"/>
    <col min="5" max="5" width="17.28515625" customWidth="1"/>
    <col min="6" max="6" width="14.28515625" bestFit="1" customWidth="1"/>
    <col min="10" max="10" width="14.7109375" customWidth="1"/>
  </cols>
  <sheetData>
    <row r="1" spans="1:6">
      <c r="A1" s="81" t="s">
        <v>211</v>
      </c>
      <c r="B1" s="81"/>
      <c r="C1" s="81"/>
      <c r="D1" s="81"/>
      <c r="E1" s="81"/>
      <c r="F1" s="81"/>
    </row>
    <row r="2" spans="1:6">
      <c r="A2" s="81" t="s">
        <v>19</v>
      </c>
      <c r="B2" s="81"/>
      <c r="C2" s="81"/>
      <c r="D2" s="81"/>
      <c r="E2" s="81"/>
      <c r="F2" s="81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62">
        <v>1</v>
      </c>
      <c r="B4" s="63" t="s">
        <v>212</v>
      </c>
      <c r="C4" s="62" t="s">
        <v>30</v>
      </c>
      <c r="D4" s="66">
        <f>150+210+150+250+245+150+250+595+150+250+210+350+150+250+250</f>
        <v>3610</v>
      </c>
      <c r="E4" s="64"/>
      <c r="F4" s="64">
        <f t="shared" ref="F4:F6" si="0">E4*D4</f>
        <v>0</v>
      </c>
    </row>
    <row r="5" spans="1:6" ht="16.5">
      <c r="A5" s="62">
        <v>2</v>
      </c>
      <c r="B5" s="63" t="s">
        <v>213</v>
      </c>
      <c r="C5" s="62" t="s">
        <v>30</v>
      </c>
      <c r="D5" s="66">
        <f>9*100</f>
        <v>900</v>
      </c>
      <c r="E5" s="64"/>
      <c r="F5" s="64">
        <f t="shared" si="0"/>
        <v>0</v>
      </c>
    </row>
    <row r="6" spans="1:6" ht="16.5">
      <c r="A6" s="62">
        <v>3</v>
      </c>
      <c r="B6" s="63" t="s">
        <v>214</v>
      </c>
      <c r="C6" s="62" t="s">
        <v>27</v>
      </c>
      <c r="D6" s="66">
        <v>9</v>
      </c>
      <c r="E6" s="64"/>
      <c r="F6" s="64">
        <f t="shared" si="0"/>
        <v>0</v>
      </c>
    </row>
    <row r="7" spans="1:6" ht="16.5">
      <c r="A7" s="46"/>
      <c r="B7" s="29"/>
      <c r="C7" s="30"/>
      <c r="D7" s="30"/>
      <c r="E7" s="14" t="s">
        <v>55</v>
      </c>
      <c r="F7" s="18">
        <f>SUM(F4:F6)</f>
        <v>0</v>
      </c>
    </row>
    <row r="8" spans="1:6" ht="16.5">
      <c r="A8" s="71"/>
      <c r="B8" s="71"/>
      <c r="C8" s="71"/>
      <c r="D8" s="72"/>
      <c r="E8" s="73"/>
      <c r="F8" s="73"/>
    </row>
    <row r="9" spans="1:6" ht="16.5">
      <c r="A9" s="71"/>
      <c r="B9" s="71"/>
      <c r="C9" s="71"/>
      <c r="D9" s="72"/>
      <c r="E9" s="73"/>
      <c r="F9" s="73"/>
    </row>
    <row r="10" spans="1:6" ht="16.5">
      <c r="A10" s="49" t="s">
        <v>36</v>
      </c>
      <c r="B10" s="44"/>
      <c r="C10" s="50"/>
      <c r="D10" s="50"/>
      <c r="E10" s="51"/>
      <c r="F10" s="52"/>
    </row>
    <row r="11" spans="1:6">
      <c r="A11" s="86"/>
      <c r="B11" s="84"/>
      <c r="C11" s="84"/>
      <c r="D11" s="84"/>
      <c r="E11" s="84"/>
      <c r="F11" s="84"/>
    </row>
    <row r="12" spans="1:6">
      <c r="A12" s="86"/>
      <c r="B12" s="84"/>
      <c r="C12" s="84"/>
      <c r="D12" s="84"/>
      <c r="E12" s="84"/>
      <c r="F12" s="84"/>
    </row>
  </sheetData>
  <mergeCells count="4">
    <mergeCell ref="A1:F1"/>
    <mergeCell ref="A2:F2"/>
    <mergeCell ref="A11:A12"/>
    <mergeCell ref="B11:F12"/>
  </mergeCells>
  <printOptions horizontalCentered="1" verticalCentered="1"/>
  <pageMargins left="0.7" right="0.7" top="0.75" bottom="0.75" header="0.3" footer="0.3"/>
  <pageSetup scale="72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2A57-94E4-4DC7-A9D3-E90B5E6EC5C7}">
  <sheetPr>
    <tabColor theme="9" tint="0.79998168889431442"/>
  </sheetPr>
  <dimension ref="A1:F6"/>
  <sheetViews>
    <sheetView tabSelected="1" view="pageBreakPreview" zoomScaleNormal="100" zoomScaleSheetLayoutView="100" workbookViewId="0">
      <selection activeCell="D9" sqref="D9"/>
    </sheetView>
  </sheetViews>
  <sheetFormatPr defaultRowHeight="15"/>
  <cols>
    <col min="1" max="1" width="9.28515625" bestFit="1" customWidth="1"/>
    <col min="2" max="2" width="46.28515625" customWidth="1"/>
    <col min="3" max="3" width="9.28515625" bestFit="1" customWidth="1"/>
    <col min="4" max="4" width="10.7109375" bestFit="1" customWidth="1"/>
    <col min="5" max="5" width="12.7109375" bestFit="1" customWidth="1"/>
    <col min="6" max="6" width="14.28515625" bestFit="1" customWidth="1"/>
    <col min="10" max="10" width="14.7109375" customWidth="1"/>
  </cols>
  <sheetData>
    <row r="1" spans="1:6">
      <c r="A1" s="81" t="s">
        <v>15</v>
      </c>
      <c r="B1" s="81"/>
      <c r="C1" s="81"/>
      <c r="D1" s="81"/>
      <c r="E1" s="81"/>
      <c r="F1" s="81"/>
    </row>
    <row r="2" spans="1:6">
      <c r="A2" s="81" t="s">
        <v>19</v>
      </c>
      <c r="B2" s="81"/>
      <c r="C2" s="81"/>
      <c r="D2" s="81"/>
      <c r="E2" s="81"/>
      <c r="F2" s="81"/>
    </row>
    <row r="3" spans="1:6">
      <c r="A3" s="6" t="s">
        <v>40</v>
      </c>
      <c r="B3" s="6" t="s">
        <v>21</v>
      </c>
      <c r="C3" s="6" t="s">
        <v>41</v>
      </c>
      <c r="D3" s="6" t="s">
        <v>42</v>
      </c>
      <c r="E3" s="6" t="s">
        <v>24</v>
      </c>
      <c r="F3" s="6" t="s">
        <v>25</v>
      </c>
    </row>
    <row r="4" spans="1:6" ht="16.5">
      <c r="A4" s="46">
        <v>1</v>
      </c>
      <c r="B4" s="60" t="s">
        <v>215</v>
      </c>
      <c r="C4" s="30" t="s">
        <v>46</v>
      </c>
      <c r="D4" s="30">
        <v>1</v>
      </c>
      <c r="E4" s="47"/>
      <c r="F4" s="48">
        <f>E4*D4</f>
        <v>0</v>
      </c>
    </row>
    <row r="5" spans="1:6" ht="16.5">
      <c r="A5" s="46">
        <v>2</v>
      </c>
      <c r="B5" s="29" t="s">
        <v>216</v>
      </c>
      <c r="C5" s="30" t="s">
        <v>46</v>
      </c>
      <c r="D5" s="30">
        <v>1</v>
      </c>
      <c r="E5" s="47"/>
      <c r="F5" s="48">
        <f t="shared" ref="F5" si="0">E5*D5</f>
        <v>0</v>
      </c>
    </row>
    <row r="6" spans="1:6" ht="16.5">
      <c r="A6" s="46"/>
      <c r="B6" s="29"/>
      <c r="C6" s="30"/>
      <c r="D6" s="30"/>
      <c r="E6" s="14" t="s">
        <v>78</v>
      </c>
      <c r="F6" s="18">
        <f>SUM(F4:F5)</f>
        <v>0</v>
      </c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8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Gabo Andonie</dc:creator>
  <cp:keywords/>
  <dc:description/>
  <cp:lastModifiedBy>Guest User</cp:lastModifiedBy>
  <cp:revision/>
  <dcterms:created xsi:type="dcterms:W3CDTF">2023-05-05T01:10:41Z</dcterms:created>
  <dcterms:modified xsi:type="dcterms:W3CDTF">2026-04-07T16:50:52Z</dcterms:modified>
  <cp:category/>
  <cp:contentStatus/>
</cp:coreProperties>
</file>