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bgeinc\data2\00007278-37\CM\01_Bid_Phase\Addendum\U5\#1\Working\"/>
    </mc:Choice>
  </mc:AlternateContent>
  <xr:revisionPtr revIDLastSave="0" documentId="13_ncr:1_{D0D18CC3-D194-45A4-8271-E3C3E5B6C54A}" xr6:coauthVersionLast="47" xr6:coauthVersionMax="47" xr10:uidLastSave="{00000000-0000-0000-0000-000000000000}"/>
  <bookViews>
    <workbookView xWindow="-120" yWindow="-120" windowWidth="29040" windowHeight="15720" xr2:uid="{D1040E82-87C7-4814-A513-AC8F1E17D2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11" i="1"/>
  <c r="C75" i="1"/>
  <c r="C65" i="1"/>
  <c r="F52" i="1"/>
  <c r="F51" i="1"/>
  <c r="F38" i="1"/>
  <c r="F10" i="1"/>
  <c r="C22" i="1"/>
  <c r="F106" i="1" l="1"/>
  <c r="F105" i="1"/>
  <c r="F99" i="1"/>
  <c r="F80" i="1"/>
  <c r="B120" i="1"/>
  <c r="B119" i="1"/>
  <c r="B118" i="1"/>
  <c r="B117" i="1"/>
  <c r="B116" i="1"/>
  <c r="B115" i="1"/>
  <c r="F104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79" i="1"/>
  <c r="F78" i="1"/>
  <c r="F77" i="1"/>
  <c r="F76" i="1"/>
  <c r="F75" i="1"/>
  <c r="F74" i="1"/>
  <c r="F68" i="1"/>
  <c r="F67" i="1"/>
  <c r="F66" i="1"/>
  <c r="F64" i="1"/>
  <c r="F63" i="1"/>
  <c r="F62" i="1"/>
  <c r="F61" i="1"/>
  <c r="F60" i="1"/>
  <c r="F59" i="1"/>
  <c r="F58" i="1"/>
  <c r="F57" i="1"/>
  <c r="F56" i="1"/>
  <c r="F55" i="1"/>
  <c r="F54" i="1"/>
  <c r="F53" i="1"/>
  <c r="F50" i="1"/>
  <c r="F49" i="1"/>
  <c r="F48" i="1"/>
  <c r="F47" i="1"/>
  <c r="F46" i="1"/>
  <c r="F45" i="1"/>
  <c r="F40" i="1"/>
  <c r="F39" i="1"/>
  <c r="F37" i="1"/>
  <c r="F36" i="1"/>
  <c r="F35" i="1"/>
  <c r="F34" i="1"/>
  <c r="F33" i="1"/>
  <c r="F32" i="1"/>
  <c r="F31" i="1"/>
  <c r="F29" i="1"/>
  <c r="F28" i="1"/>
  <c r="F27" i="1"/>
  <c r="F21" i="1"/>
  <c r="F20" i="1"/>
  <c r="F18" i="1"/>
  <c r="F17" i="1"/>
  <c r="F16" i="1"/>
  <c r="F15" i="1"/>
  <c r="F14" i="1"/>
  <c r="F13" i="1"/>
  <c r="F12" i="1"/>
  <c r="F11" i="1"/>
  <c r="F9" i="1"/>
  <c r="F8" i="1"/>
  <c r="F7" i="1"/>
  <c r="F100" i="1" l="1"/>
  <c r="F119" i="1" s="1"/>
  <c r="F107" i="1"/>
  <c r="F120" i="1" s="1"/>
  <c r="F81" i="1"/>
  <c r="F118" i="1" s="1"/>
  <c r="F41" i="1"/>
  <c r="F116" i="1" s="1"/>
  <c r="F65" i="1"/>
  <c r="F69" i="1" s="1"/>
  <c r="F117" i="1" s="1"/>
  <c r="F22" i="1"/>
  <c r="F23" i="1" s="1"/>
  <c r="F115" i="1" s="1"/>
  <c r="F122" i="1" l="1"/>
</calcChain>
</file>

<file path=xl/sharedStrings.xml><?xml version="1.0" encoding="utf-8"?>
<sst xmlns="http://schemas.openxmlformats.org/spreadsheetml/2006/main" count="300" uniqueCount="192">
  <si>
    <t>COMAL COUNTY, TEXAS</t>
  </si>
  <si>
    <t>BID ITEM</t>
  </si>
  <si>
    <t xml:space="preserve">DESCRIPTION             </t>
  </si>
  <si>
    <t>QTY</t>
  </si>
  <si>
    <t>UNIT</t>
  </si>
  <si>
    <t>UNIT PRICE</t>
  </si>
  <si>
    <t>AMOUNT</t>
  </si>
  <si>
    <t>1-01</t>
  </si>
  <si>
    <t>8-INCH C-909, POTABLE (BLUE) WATER LINE AND APPURTENANCES, ALL DEPTHS, PER LINEAR FOOT, CIP</t>
  </si>
  <si>
    <t>LF</t>
  </si>
  <si>
    <t>1-02</t>
  </si>
  <si>
    <t>8-INCH, CLASS 350, DUCTILE IRON WATER LINE AND APPURTENANCES, ALL DEPTHS, PER LINEAR FOOT, CIP</t>
  </si>
  <si>
    <t>1-03</t>
  </si>
  <si>
    <t>16-INCH, CLASS 350, DUCTILE IRON WATER LINE AND APPURTENANCES, ALL DEPTHS, PER LINEAR FOOT, CIP</t>
  </si>
  <si>
    <t>1-04</t>
  </si>
  <si>
    <t>SINGLE WATER SERVICE, PER EACH, CIP</t>
  </si>
  <si>
    <t>EA</t>
  </si>
  <si>
    <t>1-05</t>
  </si>
  <si>
    <t>DOUBLE WATER SERVICE, PER EACH, CIP</t>
  </si>
  <si>
    <t>1-06</t>
  </si>
  <si>
    <t>8-INCH X 8-INCH WET CONNECTION, PER EACH, CIP</t>
  </si>
  <si>
    <t>1-07</t>
  </si>
  <si>
    <t>16-INCH X 8-INCH WET CONNECTION, PER EACH, CIP</t>
  </si>
  <si>
    <t>1-08</t>
  </si>
  <si>
    <t>FIRE HYDRANT, INCLUDING 6-INCH LEAD AND 6-INCH VALVE, PER EACH, CIP</t>
  </si>
  <si>
    <t>1-09</t>
  </si>
  <si>
    <t>8" GATE VALVE, PER EACH, CIP</t>
  </si>
  <si>
    <t>1-10</t>
  </si>
  <si>
    <t>16" GATE VALVE, PER EACH, CIP</t>
  </si>
  <si>
    <t>1-11</t>
  </si>
  <si>
    <t>1-INCH AIR RELEASE VALVE, PER EACH, CIP</t>
  </si>
  <si>
    <t>1-12</t>
  </si>
  <si>
    <t>TEMPORARY BLOWOFF VALVE, PER EACH, CIP</t>
  </si>
  <si>
    <t>1-13</t>
  </si>
  <si>
    <t>CAST IRON FITTINGS</t>
  </si>
  <si>
    <t>TON</t>
  </si>
  <si>
    <t>1-14</t>
  </si>
  <si>
    <t>TRENCH SAFETY, PER LINEAR FOOT, CIP</t>
  </si>
  <si>
    <t>SUBTOTAL WATER IMPROVEMENTS</t>
  </si>
  <si>
    <t>2-01</t>
  </si>
  <si>
    <t>4-INCH PVC SDR-21 (GREEN) WASTEWATER LINE AND APPURTENANCES, ALL DEPTHS, PER LINEAR FOOT, CIP</t>
  </si>
  <si>
    <t>2-02</t>
  </si>
  <si>
    <t>6-INCH PVC SDR-21 (GREEN) WASTEWATER LINE AND APPURTENANCES, ALL DEPTHS, PER LINEAR FOOT, CIP</t>
  </si>
  <si>
    <t>2-03</t>
  </si>
  <si>
    <t>8-INCH PVC SDR-21 (GREEN) WASTEWATER LINE AND APPURTENANCES, ALL DEPTHS, PER LINEAR FOOT, CIP</t>
  </si>
  <si>
    <t>2-04</t>
  </si>
  <si>
    <t>SINGLE WASTEWATER SERVICE, PER EACH, CIP</t>
  </si>
  <si>
    <t>2-05</t>
  </si>
  <si>
    <t>DOUBLE WASTEWATER SERVICE, PER EACH, CIP</t>
  </si>
  <si>
    <t>2-06</t>
  </si>
  <si>
    <t>FLOWABLE BACKFILL, PER LINEAR FOOT, CIP</t>
  </si>
  <si>
    <t>2-07</t>
  </si>
  <si>
    <t>TRENCH SAFETY SYSTEMS (ALL DEPTHS), PER LINEAR FOOT, CIP</t>
  </si>
  <si>
    <t>2-08</t>
  </si>
  <si>
    <t>2-09</t>
  </si>
  <si>
    <t>2-10</t>
  </si>
  <si>
    <t>2-11</t>
  </si>
  <si>
    <t>2-12</t>
  </si>
  <si>
    <t>4-INCH, DIVISION WEDGE GATE VALVE, PER EACH, CIP</t>
  </si>
  <si>
    <t>6-INCH, DIVISION WEDGE GATE VALVE, PER EACH, CIP</t>
  </si>
  <si>
    <t>8-INCH, DIVISION WEDGE GATE VALVE, PER EACH, CIP</t>
  </si>
  <si>
    <t>VACUUM PIT FOR WASTEWATER, 8-FOOT Depth., OR APPROVED EQUAL, PER EACH, CIP</t>
  </si>
  <si>
    <t>VACUUM PIT FOR WASTEWATER, 6-FOOT Depth., OR APPROVED EQUAL, PER EACH, CIP</t>
  </si>
  <si>
    <t>SUBTOTAL WASTEWATER IMPROVEMENTS</t>
  </si>
  <si>
    <t>STANDARD MANHOLE, 4-FOOT DIA., PER EACH, CIP</t>
  </si>
  <si>
    <t>STANDARD MANHOLE, 6-FOOT DIA., PER EACH, CIP</t>
  </si>
  <si>
    <t>STANDARD MANHOLE, 7-FOOT DIA., PER EACH, CIP</t>
  </si>
  <si>
    <t>10-FOOT CURB INLET, PER EACH, CIP</t>
  </si>
  <si>
    <t>15-FOOT CURB INLET, PER EACH, CIP</t>
  </si>
  <si>
    <t>4-FT X 4-FT BOX MANHOLE, PER EACH, CIP</t>
  </si>
  <si>
    <t>5-FT X 5-FT BOX MANHOLE, PER EACH, CIP</t>
  </si>
  <si>
    <t>EST QNT</t>
  </si>
  <si>
    <t>6-01</t>
  </si>
  <si>
    <t>LS</t>
  </si>
  <si>
    <t>6-02</t>
  </si>
  <si>
    <t>6-03</t>
  </si>
  <si>
    <t>6-04</t>
  </si>
  <si>
    <t>7-01</t>
  </si>
  <si>
    <t>HYDROMULCH SEEDING FOR EROSION CONTROL - LOTS (ALL DISTURBED AREAS), PER SQUARE YARD, CIP</t>
  </si>
  <si>
    <t>SY</t>
  </si>
  <si>
    <t>7-02</t>
  </si>
  <si>
    <t>7-03</t>
  </si>
  <si>
    <t>INLET PROTECTION, PER EACH, CIP</t>
  </si>
  <si>
    <t>STABILIZED CONSTRUCTION ENTRANCE, PER EACH, CIP</t>
  </si>
  <si>
    <t>ROCK BERM, PER LINEAR FOOT, CIP</t>
  </si>
  <si>
    <t>SILT FENCE FOR EROSION CONTROL PER, LINEAR FOOT, CIP</t>
  </si>
  <si>
    <t>SUBTOTAL EROSION AND SEDIMENTATION CONTROLS</t>
  </si>
  <si>
    <t>HMAC, 2.5-INCH THICKNESS, TYPE D, PER SQUARE YARD (LOCAL ROAD), CIP</t>
  </si>
  <si>
    <t>CURB RAMP, PER EACH, CIP</t>
  </si>
  <si>
    <t>MACHINE LAID CURB AND GUTTER (FINE GRADING) PER LINEAR FOOT, CIP</t>
  </si>
  <si>
    <t>4' P.C. CONCRETE SIDEWALK, PER LINEAR FOOT, CIP</t>
  </si>
  <si>
    <t>REMOVE STREET END BARRICADE, PER EACH, CIP</t>
  </si>
  <si>
    <t>INSTALL TYPE III STREET END BARRICADE, PER EACH, CIP</t>
  </si>
  <si>
    <t>STREET SIGNS AND PAVEMENT MARKINGS, PER LUMP SUM, CIP</t>
  </si>
  <si>
    <t>RETAINING WALL, PER SQUARE FOOT OF VERTICAL FACE, CIP</t>
  </si>
  <si>
    <t>SF</t>
  </si>
  <si>
    <t>SUBTOTAL SITE &amp; PAVING IMPROVEMENTS</t>
  </si>
  <si>
    <t>AC</t>
  </si>
  <si>
    <t>EXCAVATION, PER CUBIC YARD, CIP</t>
  </si>
  <si>
    <t>CY</t>
  </si>
  <si>
    <t>EMBANKMENT, PER CUBIC YARD, CIP</t>
  </si>
  <si>
    <t>SUBTOTAL CLEARING &amp; EXCAVATION IMPROVEMENTS</t>
  </si>
  <si>
    <t xml:space="preserve">MUD REIMBURSABLE ITEMS </t>
  </si>
  <si>
    <t>SECTION I: WATER IMPROVEMENTS</t>
  </si>
  <si>
    <t>SECTION II: WASTEWATER IMPROVEMENTS</t>
  </si>
  <si>
    <t>6-05</t>
  </si>
  <si>
    <t>VEGATATIVE FILTER STRIPS, OUTSIDE PONDS, PER SQUARE YARD, CIP</t>
  </si>
  <si>
    <t xml:space="preserve"> SECTION III: DRAINAGE IMPROVEMENTS</t>
  </si>
  <si>
    <t>6-06</t>
  </si>
  <si>
    <t>6-07</t>
  </si>
  <si>
    <t>6-08</t>
  </si>
  <si>
    <t>6-09</t>
  </si>
  <si>
    <t>6-10</t>
  </si>
  <si>
    <t>6-11</t>
  </si>
  <si>
    <t>6-12</t>
  </si>
  <si>
    <t>6-13</t>
  </si>
  <si>
    <t>6-14</t>
  </si>
  <si>
    <t>6-15</t>
  </si>
  <si>
    <t>5-01</t>
  </si>
  <si>
    <t>5-02</t>
  </si>
  <si>
    <t>5-03</t>
  </si>
  <si>
    <t>5-04</t>
  </si>
  <si>
    <t>5-05</t>
  </si>
  <si>
    <t>5-06</t>
  </si>
  <si>
    <t>5-07</t>
  </si>
  <si>
    <t>3-01</t>
  </si>
  <si>
    <t>3-02</t>
  </si>
  <si>
    <t>3-03</t>
  </si>
  <si>
    <t>3-04</t>
  </si>
  <si>
    <t>3-05</t>
  </si>
  <si>
    <t>3-06</t>
  </si>
  <si>
    <t>3-07</t>
  </si>
  <si>
    <t>3-08</t>
  </si>
  <si>
    <t>3-09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</si>
  <si>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</si>
  <si>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</si>
  <si>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</si>
  <si>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</si>
  <si>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</si>
  <si>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</si>
  <si>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</si>
  <si>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</si>
  <si>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</si>
  <si>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</si>
  <si>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</si>
  <si>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</si>
  <si>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</si>
  <si>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</si>
  <si>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</si>
  <si>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1-15</t>
  </si>
  <si>
    <t>20-INCH STEEL ENCASEMENT, PER LINEAR FOOT, CIP</t>
  </si>
  <si>
    <t>6-INCH HDPE SDR-21 WASTEWATER LINE AND APPURTENANCES, ALL DEPTHS, PER LINEAR FOOT, CIP</t>
  </si>
  <si>
    <t>2-13</t>
  </si>
  <si>
    <t>2-14</t>
  </si>
  <si>
    <t>CONNECT TO EXISTING, PER EACH, CIP</t>
  </si>
  <si>
    <t>SUBTOTAL DRAINAGE IMPROVEMENTS</t>
  </si>
  <si>
    <t>60-INCH HP STORM OR APPROVED EQUAL (ALL DEPTHS), PER LINEAR FOOT, CIP</t>
  </si>
  <si>
    <t>3-FT X 2-FT RCB, CLASS III BOX (ALL DEPTHS), PER LINEAR FOOT, CIP</t>
  </si>
  <si>
    <t>6-FT X 2-FT RCB, CLASS III BOX (ALL DEPTHS), PER LINEAR FOOT, CIP</t>
  </si>
  <si>
    <t>7-FT X 7-FT BOX MANHOLE, PER EACH, CIP</t>
  </si>
  <si>
    <t>5-FOOT CURB INLET, PER EACH, CIP</t>
  </si>
  <si>
    <t>4-FT X 4-FT AREA INLET, PER EACH, CIP</t>
  </si>
  <si>
    <t>18-INCH HEADWALL, PER EACH, CIP</t>
  </si>
  <si>
    <t>60-INCH HEADWALL, PER EACH, CIP</t>
  </si>
  <si>
    <t>36-INCH SLOPED HEADWALL, PER EACH, CIP</t>
  </si>
  <si>
    <t>6-FT X 2-FT SLOPED END TREATMENT, PER EACH, CIP</t>
  </si>
  <si>
    <t>TURF REINFORCEMENT MATTING, PER SQUARE YARD, CIP</t>
  </si>
  <si>
    <t>SECTION IV: EROSION AND SEDIMENTATION CONTROLS</t>
  </si>
  <si>
    <t>HYDROMULCH SEEDING FOR EROSION CONTROL - ROW &amp; CHANNEL (ALL DISTURBED AREAS), PER SQUARE YARD, CIP</t>
  </si>
  <si>
    <t>SECTION V: SITE &amp; PAVING IMPROVEMENTS</t>
  </si>
  <si>
    <t>6-INCH SUBGRADE PREPARATION, PER SQUARE YARD, CIP</t>
  </si>
  <si>
    <t>FLEXIBLE BASE, 10-INCH THICKNESS, PER SQUARE YARD (LOCAL ROAD), CIP</t>
  </si>
  <si>
    <t>FLEXIBLE BASE, 18-INCH THICKNESS, PER SQUARE YARD (COLLECTOR ROAD), CIP</t>
  </si>
  <si>
    <t>HMAC, 2.5-INCH THICKNESS, TYPE C, PER SQUARE YARD (COLLECTOR ROAD), CIP</t>
  </si>
  <si>
    <t>ASPHALT VALEY GUTTER, PER EACH, CIP</t>
  </si>
  <si>
    <t>METAL BEAM C-223 GUARD FENCE, INCL. ALL NECESSARY HARDWARE, PER LINEAR FOOT, CIP</t>
  </si>
  <si>
    <t>CRASH CUSHION FOR C-223 GUARD FENC, PER EACH, CIP</t>
  </si>
  <si>
    <t>CLEARING AND GRUBBING, PER ACRE, CIP</t>
  </si>
  <si>
    <t>SECTION VI: CLEARING &amp; EXCAVATION IMPROVEMENTS</t>
  </si>
  <si>
    <t xml:space="preserve">UNIT 5 MUD REIMBURSABLE TOTAL </t>
  </si>
  <si>
    <t>CANYON RANCH UNIT 5 BID</t>
  </si>
  <si>
    <t>42-INCH HP STORM OR APPROVED EQUAL (ALL DEPTHS), PER LINEAR FOOT, CIP</t>
  </si>
  <si>
    <t>36-INCH HP STORM OR APPROVED EQUAL (ALL DEPTHS), PER LINEAR FOOT, CIP</t>
  </si>
  <si>
    <t>30-INCH HP STORM OR APPROVED EQUAL (ALL DEPTHS), PER LINEAR FOOT, CIP</t>
  </si>
  <si>
    <t>24-INCH HP STORM OR APPROVED EQUAL (ALL DEPTHS), PER LINEAR FOOT, CIP</t>
  </si>
  <si>
    <t>18-INCH HP STORM OR APPROVED EQUAL (ALL DEPTHS), PER LINEAR FOOT, CIP</t>
  </si>
  <si>
    <t>ADD/ALTERNATES</t>
  </si>
  <si>
    <t>ADD-01</t>
  </si>
  <si>
    <t>ELECTRICAL PLANS INCLUDING PEC TRANSFORMERS, PER LUMP SUM, CIP</t>
  </si>
  <si>
    <t>BID FORM  - April 1, 2026 - Addendum 01</t>
  </si>
  <si>
    <t>2-INCH AIR RELEASE VALVE, PER EACH, CIP</t>
  </si>
  <si>
    <t>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</si>
</sst>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"/>
    <numFmt numFmtId="166" formatCode="_(&quot;$&quot;* #,##0.00_);_(&quot;$&quot;* \(#,##0.00\);_(&quot;$&quot;* &quot;&quot;??_);_(@_)"/>
    <numFmt numFmtId="167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u val="singleAccounting"/>
      <sz val="11"/>
      <name val="Calibri"/>
      <family val="2"/>
    </font>
    <font>
      <sz val="10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5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164" fontId="5" fillId="2" borderId="9" xfId="2" applyNumberFormat="1" applyFont="1" applyFill="1" applyBorder="1" applyAlignment="1">
      <alignment horizontal="center" vertical="center" wrapText="1"/>
    </xf>
    <xf numFmtId="49" fontId="6" fillId="0" borderId="9" xfId="0" quotePrefix="1" applyNumberFormat="1" applyFont="1" applyBorder="1" applyAlignment="1">
      <alignment horizontal="right"/>
    </xf>
    <xf numFmtId="0" fontId="7" fillId="0" borderId="10" xfId="3" applyFont="1" applyBorder="1" applyAlignment="1">
      <alignment horizontal="left" vertical="top" wrapText="1"/>
    </xf>
    <xf numFmtId="165" fontId="7" fillId="0" borderId="9" xfId="1" applyNumberFormat="1" applyFont="1" applyFill="1" applyBorder="1" applyAlignment="1">
      <alignment horizontal="center"/>
    </xf>
    <xf numFmtId="0" fontId="7" fillId="0" borderId="9" xfId="3" applyFont="1" applyBorder="1" applyAlignment="1">
      <alignment horizontal="center"/>
    </xf>
    <xf numFmtId="44" fontId="7" fillId="0" borderId="9" xfId="2" applyFont="1" applyFill="1" applyBorder="1" applyAlignment="1"/>
    <xf numFmtId="166" fontId="7" fillId="0" borderId="9" xfId="2" applyNumberFormat="1" applyFont="1" applyFill="1" applyBorder="1" applyAlignment="1">
      <alignment horizontal="center"/>
    </xf>
    <xf numFmtId="0" fontId="7" fillId="0" borderId="9" xfId="3" applyFont="1" applyBorder="1" applyAlignment="1">
      <alignment horizontal="left" vertical="top" wrapText="1"/>
    </xf>
    <xf numFmtId="3" fontId="7" fillId="0" borderId="9" xfId="1" applyNumberFormat="1" applyFont="1" applyFill="1" applyBorder="1" applyAlignment="1">
      <alignment horizontal="center"/>
    </xf>
    <xf numFmtId="0" fontId="8" fillId="0" borderId="9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horizontal="center"/>
    </xf>
    <xf numFmtId="49" fontId="5" fillId="2" borderId="9" xfId="3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  <xf numFmtId="0" fontId="6" fillId="0" borderId="9" xfId="0" applyFont="1" applyBorder="1"/>
    <xf numFmtId="3" fontId="0" fillId="0" borderId="0" xfId="0" applyNumberFormat="1"/>
    <xf numFmtId="0" fontId="7" fillId="0" borderId="9" xfId="3" applyFont="1" applyBorder="1" applyAlignment="1">
      <alignment horizontal="left" vertical="top"/>
    </xf>
    <xf numFmtId="0" fontId="5" fillId="0" borderId="0" xfId="3" applyFont="1" applyAlignment="1">
      <alignment horizontal="center" vertical="center"/>
    </xf>
    <xf numFmtId="43" fontId="5" fillId="0" borderId="0" xfId="2" applyNumberFormat="1" applyFont="1" applyFill="1" applyBorder="1" applyAlignment="1">
      <alignment vertical="center"/>
    </xf>
    <xf numFmtId="43" fontId="9" fillId="0" borderId="0" xfId="2" applyNumberFormat="1" applyFont="1" applyFill="1" applyBorder="1" applyAlignment="1"/>
    <xf numFmtId="0" fontId="0" fillId="0" borderId="9" xfId="0" applyBorder="1"/>
    <xf numFmtId="0" fontId="8" fillId="0" borderId="0" xfId="3" applyFont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/>
    </xf>
    <xf numFmtId="0" fontId="7" fillId="0" borderId="9" xfId="3" applyFont="1" applyBorder="1" applyAlignment="1">
      <alignment vertical="top" wrapText="1"/>
    </xf>
    <xf numFmtId="0" fontId="7" fillId="0" borderId="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67" fontId="9" fillId="0" borderId="0" xfId="2" applyNumberFormat="1" applyFont="1" applyFill="1" applyBorder="1" applyAlignment="1">
      <alignment horizontal="center"/>
    </xf>
    <xf numFmtId="164" fontId="5" fillId="0" borderId="9" xfId="2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7" fillId="0" borderId="9" xfId="2" applyFont="1" applyFill="1" applyBorder="1" applyAlignment="1">
      <alignment horizontal="center"/>
    </xf>
    <xf numFmtId="0" fontId="7" fillId="0" borderId="9" xfId="3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5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166" fontId="7" fillId="0" borderId="2" xfId="2" applyNumberFormat="1" applyFont="1" applyFill="1" applyBorder="1" applyAlignment="1">
      <alignment horizontal="center"/>
    </xf>
    <xf numFmtId="44" fontId="0" fillId="0" borderId="8" xfId="0" applyNumberFormat="1" applyBorder="1"/>
    <xf numFmtId="0" fontId="7" fillId="4" borderId="9" xfId="3" applyFont="1" applyFill="1" applyBorder="1" applyAlignment="1">
      <alignment vertical="top" wrapText="1"/>
    </xf>
    <xf numFmtId="3" fontId="7" fillId="4" borderId="9" xfId="1" applyNumberFormat="1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  <xf numFmtId="44" fontId="7" fillId="4" borderId="9" xfId="2" applyFont="1" applyFill="1" applyBorder="1" applyAlignment="1"/>
    <xf numFmtId="44" fontId="7" fillId="4" borderId="9" xfId="2" applyFont="1" applyFill="1" applyBorder="1" applyAlignment="1">
      <alignment horizontal="center"/>
    </xf>
    <xf numFmtId="166" fontId="7" fillId="0" borderId="7" xfId="2" applyNumberFormat="1" applyFont="1" applyFill="1" applyBorder="1" applyAlignment="1">
      <alignment horizontal="center"/>
    </xf>
    <xf numFmtId="49" fontId="6" fillId="0" borderId="9" xfId="0" quotePrefix="1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3" fontId="5" fillId="0" borderId="0" xfId="3" applyNumberFormat="1" applyFont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5" fillId="2" borderId="9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3" borderId="6" xfId="3" applyFont="1" applyFill="1" applyBorder="1" applyAlignment="1">
      <alignment horizontal="right" vertical="center"/>
    </xf>
    <xf numFmtId="0" fontId="5" fillId="3" borderId="7" xfId="3" applyFont="1" applyFill="1" applyBorder="1" applyAlignment="1">
      <alignment horizontal="right" vertical="center"/>
    </xf>
    <xf numFmtId="0" fontId="7" fillId="0" borderId="0" xfId="3" applyFont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35FF442B-F4F4-46A4-915B-80D04583F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5863-59D2-4A06-9B04-DEC6B39A6176}">
  <dimension ref="A1:H327"/>
  <sheetViews>
    <sheetView tabSelected="1" view="pageBreakPreview" zoomScaleNormal="100" zoomScaleSheetLayoutView="100" workbookViewId="0">
      <selection activeCell="C8" sqref="C8"/>
    </sheetView>
  </sheetViews>
  <sheetFormatPr defaultRowHeight="14.4" x14ac:dyDescent="0.3"/>
  <cols>
    <col min="2" max="2" width="95" customWidth="1"/>
    <col min="3" max="3" width="8.6640625" customWidth="1"/>
    <col min="4" max="4" width="5.44140625" bestFit="1" customWidth="1"/>
    <col min="5" max="5" width="14.33203125" customWidth="1"/>
    <col min="6" max="6" width="20.21875" customWidth="1"/>
    <col min="8" max="8" width="13.44140625" customWidth="1"/>
  </cols>
  <sheetData>
    <row r="1" spans="1:6" ht="21" x14ac:dyDescent="0.4">
      <c r="A1" s="58" t="s">
        <v>180</v>
      </c>
      <c r="B1" s="59"/>
      <c r="C1" s="59"/>
      <c r="D1" s="59"/>
    </row>
    <row r="2" spans="1:6" ht="15.6" x14ac:dyDescent="0.3">
      <c r="A2" s="60" t="s">
        <v>0</v>
      </c>
      <c r="B2" s="61"/>
      <c r="C2" s="61"/>
      <c r="D2" s="61"/>
    </row>
    <row r="3" spans="1:6" ht="15.6" x14ac:dyDescent="0.3">
      <c r="A3" s="60" t="s">
        <v>189</v>
      </c>
      <c r="B3" s="61"/>
      <c r="C3" s="61"/>
      <c r="D3" s="61"/>
    </row>
    <row r="4" spans="1:6" ht="15.6" x14ac:dyDescent="0.3">
      <c r="A4" s="1"/>
      <c r="B4" s="2"/>
      <c r="C4" s="2"/>
      <c r="D4" s="2"/>
      <c r="E4" s="2"/>
      <c r="F4" s="2"/>
    </row>
    <row r="5" spans="1:6" x14ac:dyDescent="0.3">
      <c r="A5" s="62" t="s">
        <v>103</v>
      </c>
      <c r="B5" s="63"/>
      <c r="C5" s="63"/>
      <c r="D5" s="64"/>
      <c r="E5" s="56"/>
      <c r="F5" s="56"/>
    </row>
    <row r="6" spans="1:6" x14ac:dyDescent="0.3">
      <c r="A6" s="3" t="s">
        <v>1</v>
      </c>
      <c r="B6" s="4" t="s">
        <v>2</v>
      </c>
      <c r="C6" s="5" t="s">
        <v>3</v>
      </c>
      <c r="D6" s="4" t="s">
        <v>4</v>
      </c>
      <c r="E6" s="6" t="s">
        <v>5</v>
      </c>
      <c r="F6" s="6" t="s">
        <v>6</v>
      </c>
    </row>
    <row r="7" spans="1:6" x14ac:dyDescent="0.3">
      <c r="A7" s="7" t="s">
        <v>7</v>
      </c>
      <c r="B7" s="8" t="s">
        <v>8</v>
      </c>
      <c r="C7" s="14">
        <v>4587</v>
      </c>
      <c r="D7" s="10" t="s">
        <v>9</v>
      </c>
      <c r="E7" s="11"/>
      <c r="F7" s="12">
        <f t="shared" ref="F7:F22" si="0">$C7*E7</f>
        <v>0</v>
      </c>
    </row>
    <row r="8" spans="1:6" ht="15" customHeight="1" x14ac:dyDescent="0.3">
      <c r="A8" s="7" t="s">
        <v>10</v>
      </c>
      <c r="B8" s="13" t="s">
        <v>11</v>
      </c>
      <c r="C8" s="14">
        <v>260</v>
      </c>
      <c r="D8" s="10" t="s">
        <v>9</v>
      </c>
      <c r="E8" s="11"/>
      <c r="F8" s="12">
        <f t="shared" si="0"/>
        <v>0</v>
      </c>
    </row>
    <row r="9" spans="1:6" ht="15" customHeight="1" x14ac:dyDescent="0.3">
      <c r="A9" s="7" t="s">
        <v>12</v>
      </c>
      <c r="B9" s="13" t="s">
        <v>13</v>
      </c>
      <c r="C9" s="14">
        <v>1918</v>
      </c>
      <c r="D9" s="10" t="s">
        <v>9</v>
      </c>
      <c r="E9" s="11"/>
      <c r="F9" s="12">
        <f t="shared" si="0"/>
        <v>0</v>
      </c>
    </row>
    <row r="10" spans="1:6" ht="15" customHeight="1" x14ac:dyDescent="0.3">
      <c r="A10" s="7" t="s">
        <v>14</v>
      </c>
      <c r="B10" s="13" t="s">
        <v>150</v>
      </c>
      <c r="C10" s="14">
        <v>41</v>
      </c>
      <c r="D10" s="10" t="s">
        <v>9</v>
      </c>
      <c r="E10" s="11"/>
      <c r="F10" s="12">
        <f t="shared" si="0"/>
        <v>0</v>
      </c>
    </row>
    <row r="11" spans="1:6" ht="15" customHeight="1" x14ac:dyDescent="0.3">
      <c r="A11" s="7" t="s">
        <v>17</v>
      </c>
      <c r="B11" s="13" t="s">
        <v>15</v>
      </c>
      <c r="C11" s="14">
        <v>57</v>
      </c>
      <c r="D11" s="10" t="s">
        <v>16</v>
      </c>
      <c r="E11" s="11"/>
      <c r="F11" s="12">
        <f t="shared" si="0"/>
        <v>0</v>
      </c>
    </row>
    <row r="12" spans="1:6" ht="15" customHeight="1" x14ac:dyDescent="0.3">
      <c r="A12" s="7" t="s">
        <v>19</v>
      </c>
      <c r="B12" s="13" t="s">
        <v>18</v>
      </c>
      <c r="C12" s="14">
        <v>58</v>
      </c>
      <c r="D12" s="10" t="s">
        <v>16</v>
      </c>
      <c r="E12" s="11"/>
      <c r="F12" s="12">
        <f t="shared" si="0"/>
        <v>0</v>
      </c>
    </row>
    <row r="13" spans="1:6" ht="15" customHeight="1" x14ac:dyDescent="0.3">
      <c r="A13" s="7" t="s">
        <v>21</v>
      </c>
      <c r="B13" s="13" t="s">
        <v>20</v>
      </c>
      <c r="C13" s="14">
        <v>3</v>
      </c>
      <c r="D13" s="10" t="s">
        <v>16</v>
      </c>
      <c r="E13" s="11"/>
      <c r="F13" s="12">
        <f t="shared" si="0"/>
        <v>0</v>
      </c>
    </row>
    <row r="14" spans="1:6" ht="15" customHeight="1" x14ac:dyDescent="0.3">
      <c r="A14" s="7" t="s">
        <v>23</v>
      </c>
      <c r="B14" s="13" t="s">
        <v>22</v>
      </c>
      <c r="C14" s="14">
        <v>2</v>
      </c>
      <c r="D14" s="10" t="s">
        <v>16</v>
      </c>
      <c r="E14" s="11"/>
      <c r="F14" s="12">
        <f t="shared" si="0"/>
        <v>0</v>
      </c>
    </row>
    <row r="15" spans="1:6" ht="15" customHeight="1" x14ac:dyDescent="0.3">
      <c r="A15" s="7" t="s">
        <v>25</v>
      </c>
      <c r="B15" s="13" t="s">
        <v>24</v>
      </c>
      <c r="C15" s="14">
        <v>12</v>
      </c>
      <c r="D15" s="10" t="s">
        <v>16</v>
      </c>
      <c r="E15" s="11"/>
      <c r="F15" s="12">
        <f t="shared" si="0"/>
        <v>0</v>
      </c>
    </row>
    <row r="16" spans="1:6" x14ac:dyDescent="0.3">
      <c r="A16" s="7" t="s">
        <v>27</v>
      </c>
      <c r="B16" s="13" t="s">
        <v>26</v>
      </c>
      <c r="C16" s="14">
        <v>25</v>
      </c>
      <c r="D16" s="10" t="s">
        <v>16</v>
      </c>
      <c r="E16" s="11"/>
      <c r="F16" s="12">
        <f t="shared" si="0"/>
        <v>0</v>
      </c>
    </row>
    <row r="17" spans="1:8" x14ac:dyDescent="0.3">
      <c r="A17" s="7" t="s">
        <v>29</v>
      </c>
      <c r="B17" s="13" t="s">
        <v>28</v>
      </c>
      <c r="C17" s="14">
        <v>9</v>
      </c>
      <c r="D17" s="10" t="s">
        <v>16</v>
      </c>
      <c r="E17" s="11"/>
      <c r="F17" s="12">
        <f t="shared" si="0"/>
        <v>0</v>
      </c>
    </row>
    <row r="18" spans="1:8" x14ac:dyDescent="0.3">
      <c r="A18" s="7" t="s">
        <v>31</v>
      </c>
      <c r="B18" s="13" t="s">
        <v>30</v>
      </c>
      <c r="C18" s="14">
        <v>1</v>
      </c>
      <c r="D18" s="10" t="s">
        <v>16</v>
      </c>
      <c r="E18" s="11"/>
      <c r="F18" s="12">
        <f t="shared" si="0"/>
        <v>0</v>
      </c>
    </row>
    <row r="19" spans="1:8" x14ac:dyDescent="0.3">
      <c r="A19" s="7" t="s">
        <v>33</v>
      </c>
      <c r="B19" s="13" t="s">
        <v>190</v>
      </c>
      <c r="C19" s="14">
        <v>5</v>
      </c>
      <c r="D19" s="10" t="s">
        <v>16</v>
      </c>
      <c r="E19" s="11"/>
      <c r="F19" s="12">
        <f t="shared" ref="F19" si="1">$C19*E19</f>
        <v>0</v>
      </c>
    </row>
    <row r="20" spans="1:8" x14ac:dyDescent="0.3">
      <c r="A20" s="7" t="s">
        <v>36</v>
      </c>
      <c r="B20" s="13" t="s">
        <v>32</v>
      </c>
      <c r="C20" s="14">
        <v>4</v>
      </c>
      <c r="D20" s="10" t="s">
        <v>16</v>
      </c>
      <c r="E20" s="11"/>
      <c r="F20" s="12">
        <f t="shared" si="0"/>
        <v>0</v>
      </c>
    </row>
    <row r="21" spans="1:8" x14ac:dyDescent="0.3">
      <c r="A21" s="7" t="s">
        <v>149</v>
      </c>
      <c r="B21" s="13" t="s">
        <v>34</v>
      </c>
      <c r="C21" s="9">
        <v>6.4</v>
      </c>
      <c r="D21" s="10" t="s">
        <v>35</v>
      </c>
      <c r="E21" s="11"/>
      <c r="F21" s="12">
        <f t="shared" si="0"/>
        <v>0</v>
      </c>
    </row>
    <row r="22" spans="1:8" x14ac:dyDescent="0.3">
      <c r="A22" s="7" t="s">
        <v>191</v>
      </c>
      <c r="B22" s="13" t="s">
        <v>37</v>
      </c>
      <c r="C22" s="14">
        <f>SUM(C7:C21)</f>
        <v>6988.4</v>
      </c>
      <c r="D22" s="10" t="s">
        <v>9</v>
      </c>
      <c r="E22" s="11"/>
      <c r="F22" s="12">
        <f t="shared" si="0"/>
        <v>0</v>
      </c>
    </row>
    <row r="23" spans="1:8" x14ac:dyDescent="0.3">
      <c r="A23" s="57" t="s">
        <v>38</v>
      </c>
      <c r="B23" s="57"/>
      <c r="C23" s="57"/>
      <c r="D23" s="57"/>
      <c r="E23" s="15"/>
      <c r="F23" s="12">
        <f>SUM(F7:F22)</f>
        <v>0</v>
      </c>
    </row>
    <row r="24" spans="1:8" x14ac:dyDescent="0.3">
      <c r="A24" s="51"/>
      <c r="B24" s="17"/>
      <c r="C24" s="52"/>
      <c r="D24" s="18"/>
      <c r="E24" s="18"/>
      <c r="F24" s="19"/>
    </row>
    <row r="25" spans="1:8" x14ac:dyDescent="0.3">
      <c r="A25" s="62" t="s">
        <v>104</v>
      </c>
      <c r="B25" s="63"/>
      <c r="C25" s="63"/>
      <c r="D25" s="64"/>
      <c r="E25" s="56"/>
      <c r="F25" s="56"/>
    </row>
    <row r="26" spans="1:8" x14ac:dyDescent="0.3">
      <c r="A26" s="20" t="s">
        <v>1</v>
      </c>
      <c r="B26" s="4" t="s">
        <v>2</v>
      </c>
      <c r="C26" s="21" t="s">
        <v>3</v>
      </c>
      <c r="D26" s="4" t="s">
        <v>4</v>
      </c>
      <c r="E26" s="6" t="s">
        <v>5</v>
      </c>
      <c r="F26" s="6" t="s">
        <v>6</v>
      </c>
    </row>
    <row r="27" spans="1:8" x14ac:dyDescent="0.3">
      <c r="A27" s="7" t="s">
        <v>39</v>
      </c>
      <c r="B27" s="22" t="s">
        <v>40</v>
      </c>
      <c r="C27" s="14">
        <v>3706</v>
      </c>
      <c r="D27" s="10" t="s">
        <v>9</v>
      </c>
      <c r="E27" s="11"/>
      <c r="F27" s="12">
        <f t="shared" ref="F27:F40" si="2">$C27*E27</f>
        <v>0</v>
      </c>
      <c r="H27" s="23"/>
    </row>
    <row r="28" spans="1:8" x14ac:dyDescent="0.3">
      <c r="A28" s="7" t="s">
        <v>41</v>
      </c>
      <c r="B28" s="22" t="s">
        <v>42</v>
      </c>
      <c r="C28" s="14">
        <v>2059</v>
      </c>
      <c r="D28" s="10" t="s">
        <v>9</v>
      </c>
      <c r="E28" s="11"/>
      <c r="F28" s="12">
        <f t="shared" si="2"/>
        <v>0</v>
      </c>
      <c r="G28" s="23"/>
      <c r="H28" s="23"/>
    </row>
    <row r="29" spans="1:8" x14ac:dyDescent="0.3">
      <c r="A29" s="7" t="s">
        <v>43</v>
      </c>
      <c r="B29" s="22" t="s">
        <v>44</v>
      </c>
      <c r="C29" s="14">
        <v>759</v>
      </c>
      <c r="D29" s="10" t="s">
        <v>9</v>
      </c>
      <c r="E29" s="11"/>
      <c r="F29" s="12">
        <f t="shared" si="2"/>
        <v>0</v>
      </c>
      <c r="G29" s="23"/>
      <c r="H29" s="23"/>
    </row>
    <row r="30" spans="1:8" x14ac:dyDescent="0.3">
      <c r="A30" s="7" t="s">
        <v>45</v>
      </c>
      <c r="B30" s="22" t="s">
        <v>151</v>
      </c>
      <c r="C30" s="14">
        <v>4863</v>
      </c>
      <c r="D30" s="10" t="s">
        <v>9</v>
      </c>
      <c r="E30" s="11"/>
      <c r="F30" s="12"/>
      <c r="G30" s="23"/>
      <c r="H30" s="23"/>
    </row>
    <row r="31" spans="1:8" x14ac:dyDescent="0.3">
      <c r="A31" s="7" t="s">
        <v>47</v>
      </c>
      <c r="B31" s="22" t="s">
        <v>46</v>
      </c>
      <c r="C31" s="14">
        <v>17</v>
      </c>
      <c r="D31" s="10" t="s">
        <v>16</v>
      </c>
      <c r="E31" s="11"/>
      <c r="F31" s="12">
        <f t="shared" si="2"/>
        <v>0</v>
      </c>
    </row>
    <row r="32" spans="1:8" x14ac:dyDescent="0.3">
      <c r="A32" s="7" t="s">
        <v>49</v>
      </c>
      <c r="B32" s="22" t="s">
        <v>48</v>
      </c>
      <c r="C32" s="14">
        <v>68</v>
      </c>
      <c r="D32" s="10" t="s">
        <v>16</v>
      </c>
      <c r="E32" s="11"/>
      <c r="F32" s="12">
        <f t="shared" si="2"/>
        <v>0</v>
      </c>
    </row>
    <row r="33" spans="1:8" x14ac:dyDescent="0.3">
      <c r="A33" s="7" t="s">
        <v>51</v>
      </c>
      <c r="B33" s="22" t="s">
        <v>50</v>
      </c>
      <c r="C33" s="14">
        <v>6497</v>
      </c>
      <c r="D33" s="10" t="s">
        <v>9</v>
      </c>
      <c r="E33" s="11"/>
      <c r="F33" s="12">
        <f t="shared" si="2"/>
        <v>0</v>
      </c>
    </row>
    <row r="34" spans="1:8" ht="15" customHeight="1" x14ac:dyDescent="0.3">
      <c r="A34" s="7" t="s">
        <v>53</v>
      </c>
      <c r="B34" s="22" t="s">
        <v>52</v>
      </c>
      <c r="C34" s="14">
        <v>6497</v>
      </c>
      <c r="D34" s="10" t="s">
        <v>9</v>
      </c>
      <c r="E34" s="11"/>
      <c r="F34" s="12">
        <f t="shared" si="2"/>
        <v>0</v>
      </c>
    </row>
    <row r="35" spans="1:8" ht="15" customHeight="1" x14ac:dyDescent="0.3">
      <c r="A35" s="7" t="s">
        <v>54</v>
      </c>
      <c r="B35" s="24" t="s">
        <v>58</v>
      </c>
      <c r="C35" s="14">
        <v>7</v>
      </c>
      <c r="D35" s="10" t="s">
        <v>16</v>
      </c>
      <c r="E35" s="11"/>
      <c r="F35" s="12">
        <f t="shared" si="2"/>
        <v>0</v>
      </c>
    </row>
    <row r="36" spans="1:8" ht="15" customHeight="1" x14ac:dyDescent="0.3">
      <c r="A36" s="7" t="s">
        <v>55</v>
      </c>
      <c r="B36" s="24" t="s">
        <v>59</v>
      </c>
      <c r="C36" s="14">
        <v>4</v>
      </c>
      <c r="D36" s="10" t="s">
        <v>16</v>
      </c>
      <c r="E36" s="11"/>
      <c r="F36" s="12">
        <f t="shared" si="2"/>
        <v>0</v>
      </c>
    </row>
    <row r="37" spans="1:8" x14ac:dyDescent="0.3">
      <c r="A37" s="7" t="s">
        <v>56</v>
      </c>
      <c r="B37" s="24" t="s">
        <v>60</v>
      </c>
      <c r="C37" s="14">
        <v>1</v>
      </c>
      <c r="D37" s="10" t="s">
        <v>16</v>
      </c>
      <c r="E37" s="11"/>
      <c r="F37" s="12">
        <f t="shared" si="2"/>
        <v>0</v>
      </c>
    </row>
    <row r="38" spans="1:8" x14ac:dyDescent="0.3">
      <c r="A38" s="7" t="s">
        <v>57</v>
      </c>
      <c r="B38" s="24" t="s">
        <v>154</v>
      </c>
      <c r="C38" s="14">
        <v>2</v>
      </c>
      <c r="D38" s="10" t="s">
        <v>16</v>
      </c>
      <c r="E38" s="11"/>
      <c r="F38" s="12">
        <f t="shared" si="2"/>
        <v>0</v>
      </c>
    </row>
    <row r="39" spans="1:8" x14ac:dyDescent="0.3">
      <c r="A39" s="7" t="s">
        <v>152</v>
      </c>
      <c r="B39" s="22" t="s">
        <v>61</v>
      </c>
      <c r="C39" s="14">
        <v>11</v>
      </c>
      <c r="D39" s="10" t="s">
        <v>16</v>
      </c>
      <c r="E39" s="11"/>
      <c r="F39" s="12">
        <f t="shared" si="2"/>
        <v>0</v>
      </c>
    </row>
    <row r="40" spans="1:8" x14ac:dyDescent="0.3">
      <c r="A40" s="7" t="s">
        <v>153</v>
      </c>
      <c r="B40" s="22" t="s">
        <v>62</v>
      </c>
      <c r="C40" s="14">
        <v>20</v>
      </c>
      <c r="D40" s="10" t="s">
        <v>16</v>
      </c>
      <c r="E40" s="11"/>
      <c r="F40" s="12">
        <f t="shared" si="2"/>
        <v>0</v>
      </c>
    </row>
    <row r="41" spans="1:8" x14ac:dyDescent="0.3">
      <c r="A41" s="57" t="s">
        <v>63</v>
      </c>
      <c r="B41" s="57"/>
      <c r="C41" s="57"/>
      <c r="D41" s="57"/>
      <c r="E41" s="15"/>
      <c r="F41" s="12">
        <f>SUM(F27:F40)</f>
        <v>0</v>
      </c>
    </row>
    <row r="42" spans="1:8" ht="13.5" customHeight="1" x14ac:dyDescent="0.45">
      <c r="A42" s="51"/>
      <c r="B42" s="25"/>
      <c r="C42" s="52"/>
      <c r="D42" s="25"/>
      <c r="E42" s="26"/>
      <c r="F42" s="27"/>
    </row>
    <row r="43" spans="1:8" ht="15" customHeight="1" x14ac:dyDescent="0.3">
      <c r="A43" s="62" t="s">
        <v>107</v>
      </c>
      <c r="B43" s="63"/>
      <c r="C43" s="63"/>
      <c r="D43" s="63"/>
      <c r="E43" s="56"/>
      <c r="F43" s="56"/>
    </row>
    <row r="44" spans="1:8" ht="15" customHeight="1" x14ac:dyDescent="0.3">
      <c r="A44" s="20" t="s">
        <v>1</v>
      </c>
      <c r="B44" s="4" t="s">
        <v>2</v>
      </c>
      <c r="C44" s="21" t="s">
        <v>3</v>
      </c>
      <c r="D44" s="4" t="s">
        <v>4</v>
      </c>
      <c r="E44" s="6" t="s">
        <v>5</v>
      </c>
      <c r="F44" s="6" t="s">
        <v>6</v>
      </c>
    </row>
    <row r="45" spans="1:8" ht="15" customHeight="1" x14ac:dyDescent="0.3">
      <c r="A45" s="7" t="s">
        <v>125</v>
      </c>
      <c r="B45" s="28" t="s">
        <v>185</v>
      </c>
      <c r="C45" s="14">
        <v>1474</v>
      </c>
      <c r="D45" s="10" t="s">
        <v>9</v>
      </c>
      <c r="E45" s="11"/>
      <c r="F45" s="12">
        <f t="shared" ref="F45:F68" si="3">$C45*E45</f>
        <v>0</v>
      </c>
    </row>
    <row r="46" spans="1:8" ht="15" customHeight="1" x14ac:dyDescent="0.3">
      <c r="A46" s="7" t="s">
        <v>126</v>
      </c>
      <c r="B46" s="28" t="s">
        <v>184</v>
      </c>
      <c r="C46" s="14">
        <v>759</v>
      </c>
      <c r="D46" s="10" t="s">
        <v>9</v>
      </c>
      <c r="E46" s="11"/>
      <c r="F46" s="12">
        <f t="shared" si="3"/>
        <v>0</v>
      </c>
    </row>
    <row r="47" spans="1:8" ht="15" customHeight="1" x14ac:dyDescent="0.3">
      <c r="A47" s="7" t="s">
        <v>127</v>
      </c>
      <c r="B47" s="28" t="s">
        <v>183</v>
      </c>
      <c r="C47" s="14">
        <v>703</v>
      </c>
      <c r="D47" s="10" t="s">
        <v>9</v>
      </c>
      <c r="E47" s="11"/>
      <c r="F47" s="12">
        <f t="shared" si="3"/>
        <v>0</v>
      </c>
    </row>
    <row r="48" spans="1:8" ht="15" customHeight="1" x14ac:dyDescent="0.3">
      <c r="A48" s="7" t="s">
        <v>128</v>
      </c>
      <c r="B48" s="28" t="s">
        <v>182</v>
      </c>
      <c r="C48" s="14">
        <v>536</v>
      </c>
      <c r="D48" s="10" t="s">
        <v>9</v>
      </c>
      <c r="E48" s="11"/>
      <c r="F48" s="12">
        <f t="shared" si="3"/>
        <v>0</v>
      </c>
      <c r="G48" s="23"/>
      <c r="H48" s="23"/>
    </row>
    <row r="49" spans="1:7" ht="15" customHeight="1" x14ac:dyDescent="0.3">
      <c r="A49" s="7" t="s">
        <v>129</v>
      </c>
      <c r="B49" s="28" t="s">
        <v>181</v>
      </c>
      <c r="C49" s="14">
        <v>124</v>
      </c>
      <c r="D49" s="10" t="s">
        <v>9</v>
      </c>
      <c r="E49" s="11"/>
      <c r="F49" s="12">
        <f t="shared" si="3"/>
        <v>0</v>
      </c>
    </row>
    <row r="50" spans="1:7" ht="15" customHeight="1" x14ac:dyDescent="0.3">
      <c r="A50" s="7" t="s">
        <v>130</v>
      </c>
      <c r="B50" s="28" t="s">
        <v>156</v>
      </c>
      <c r="C50" s="14">
        <v>221</v>
      </c>
      <c r="D50" s="10" t="s">
        <v>9</v>
      </c>
      <c r="E50" s="11"/>
      <c r="F50" s="12">
        <f t="shared" si="3"/>
        <v>0</v>
      </c>
      <c r="G50" s="23"/>
    </row>
    <row r="51" spans="1:7" ht="15" customHeight="1" x14ac:dyDescent="0.3">
      <c r="A51" s="7" t="s">
        <v>131</v>
      </c>
      <c r="B51" s="28" t="s">
        <v>157</v>
      </c>
      <c r="C51" s="14">
        <v>84</v>
      </c>
      <c r="D51" s="10" t="s">
        <v>9</v>
      </c>
      <c r="E51" s="11"/>
      <c r="F51" s="12">
        <f t="shared" si="3"/>
        <v>0</v>
      </c>
      <c r="G51" s="23"/>
    </row>
    <row r="52" spans="1:7" ht="15" customHeight="1" x14ac:dyDescent="0.3">
      <c r="A52" s="7" t="s">
        <v>132</v>
      </c>
      <c r="B52" s="28" t="s">
        <v>158</v>
      </c>
      <c r="C52" s="14">
        <v>107</v>
      </c>
      <c r="D52" s="10" t="s">
        <v>9</v>
      </c>
      <c r="E52" s="11"/>
      <c r="F52" s="12">
        <f t="shared" si="3"/>
        <v>0</v>
      </c>
      <c r="G52" s="23"/>
    </row>
    <row r="53" spans="1:7" ht="15" customHeight="1" x14ac:dyDescent="0.3">
      <c r="A53" s="7" t="s">
        <v>133</v>
      </c>
      <c r="B53" s="28" t="s">
        <v>64</v>
      </c>
      <c r="C53" s="14">
        <v>2</v>
      </c>
      <c r="D53" s="10" t="s">
        <v>16</v>
      </c>
      <c r="E53" s="11"/>
      <c r="F53" s="12">
        <f t="shared" si="3"/>
        <v>0</v>
      </c>
    </row>
    <row r="54" spans="1:7" ht="15" customHeight="1" x14ac:dyDescent="0.3">
      <c r="A54" s="7" t="s">
        <v>134</v>
      </c>
      <c r="B54" s="28" t="s">
        <v>65</v>
      </c>
      <c r="C54" s="14">
        <v>1</v>
      </c>
      <c r="D54" s="10" t="s">
        <v>16</v>
      </c>
      <c r="E54" s="11"/>
      <c r="F54" s="12">
        <f t="shared" si="3"/>
        <v>0</v>
      </c>
    </row>
    <row r="55" spans="1:7" x14ac:dyDescent="0.3">
      <c r="A55" s="7" t="s">
        <v>135</v>
      </c>
      <c r="B55" s="28" t="s">
        <v>66</v>
      </c>
      <c r="C55" s="14">
        <v>2</v>
      </c>
      <c r="D55" s="10" t="s">
        <v>16</v>
      </c>
      <c r="E55" s="11"/>
      <c r="F55" s="12">
        <f t="shared" si="3"/>
        <v>0</v>
      </c>
    </row>
    <row r="56" spans="1:7" ht="15" customHeight="1" x14ac:dyDescent="0.3">
      <c r="A56" s="7" t="s">
        <v>136</v>
      </c>
      <c r="B56" s="28" t="s">
        <v>160</v>
      </c>
      <c r="C56" s="14">
        <v>4</v>
      </c>
      <c r="D56" s="10" t="s">
        <v>16</v>
      </c>
      <c r="E56" s="11"/>
      <c r="F56" s="12">
        <f t="shared" si="3"/>
        <v>0</v>
      </c>
    </row>
    <row r="57" spans="1:7" x14ac:dyDescent="0.3">
      <c r="A57" s="7" t="s">
        <v>137</v>
      </c>
      <c r="B57" s="28" t="s">
        <v>67</v>
      </c>
      <c r="C57" s="14">
        <v>15</v>
      </c>
      <c r="D57" s="10" t="s">
        <v>16</v>
      </c>
      <c r="E57" s="11"/>
      <c r="F57" s="12">
        <f t="shared" si="3"/>
        <v>0</v>
      </c>
    </row>
    <row r="58" spans="1:7" x14ac:dyDescent="0.3">
      <c r="A58" s="7" t="s">
        <v>138</v>
      </c>
      <c r="B58" s="28" t="s">
        <v>68</v>
      </c>
      <c r="C58" s="14">
        <v>5</v>
      </c>
      <c r="D58" s="10" t="s">
        <v>16</v>
      </c>
      <c r="E58" s="11"/>
      <c r="F58" s="12">
        <f t="shared" si="3"/>
        <v>0</v>
      </c>
    </row>
    <row r="59" spans="1:7" x14ac:dyDescent="0.3">
      <c r="A59" s="7" t="s">
        <v>139</v>
      </c>
      <c r="B59" s="28" t="s">
        <v>161</v>
      </c>
      <c r="C59" s="14">
        <v>1</v>
      </c>
      <c r="D59" s="10" t="s">
        <v>16</v>
      </c>
      <c r="E59" s="11"/>
      <c r="F59" s="12">
        <f t="shared" si="3"/>
        <v>0</v>
      </c>
    </row>
    <row r="60" spans="1:7" x14ac:dyDescent="0.3">
      <c r="A60" s="7" t="s">
        <v>140</v>
      </c>
      <c r="B60" s="28" t="s">
        <v>162</v>
      </c>
      <c r="C60" s="14">
        <v>1</v>
      </c>
      <c r="D60" s="10" t="s">
        <v>16</v>
      </c>
      <c r="E60" s="11"/>
      <c r="F60" s="12">
        <f t="shared" si="3"/>
        <v>0</v>
      </c>
    </row>
    <row r="61" spans="1:7" ht="15" customHeight="1" x14ac:dyDescent="0.3">
      <c r="A61" s="7" t="s">
        <v>141</v>
      </c>
      <c r="B61" s="28" t="s">
        <v>163</v>
      </c>
      <c r="C61" s="14">
        <v>1</v>
      </c>
      <c r="D61" s="10" t="s">
        <v>16</v>
      </c>
      <c r="E61" s="11"/>
      <c r="F61" s="12">
        <f t="shared" si="3"/>
        <v>0</v>
      </c>
    </row>
    <row r="62" spans="1:7" ht="15" customHeight="1" x14ac:dyDescent="0.3">
      <c r="A62" s="7" t="s">
        <v>142</v>
      </c>
      <c r="B62" s="28" t="s">
        <v>164</v>
      </c>
      <c r="C62" s="14">
        <v>1</v>
      </c>
      <c r="D62" s="10" t="s">
        <v>16</v>
      </c>
      <c r="E62" s="11"/>
      <c r="F62" s="12">
        <f t="shared" si="3"/>
        <v>0</v>
      </c>
    </row>
    <row r="63" spans="1:7" ht="15" customHeight="1" x14ac:dyDescent="0.3">
      <c r="A63" s="7" t="s">
        <v>143</v>
      </c>
      <c r="B63" s="28" t="s">
        <v>165</v>
      </c>
      <c r="C63" s="14">
        <v>2</v>
      </c>
      <c r="D63" s="10" t="s">
        <v>16</v>
      </c>
      <c r="E63" s="11"/>
      <c r="F63" s="12">
        <f t="shared" si="3"/>
        <v>0</v>
      </c>
    </row>
    <row r="64" spans="1:7" ht="15" customHeight="1" x14ac:dyDescent="0.3">
      <c r="A64" s="7" t="s">
        <v>144</v>
      </c>
      <c r="B64" s="28" t="s">
        <v>166</v>
      </c>
      <c r="C64" s="14">
        <v>4340</v>
      </c>
      <c r="D64" s="10" t="s">
        <v>79</v>
      </c>
      <c r="E64" s="11"/>
      <c r="F64" s="12">
        <f t="shared" si="3"/>
        <v>0</v>
      </c>
    </row>
    <row r="65" spans="1:6" x14ac:dyDescent="0.3">
      <c r="A65" s="7" t="s">
        <v>145</v>
      </c>
      <c r="B65" s="28" t="s">
        <v>37</v>
      </c>
      <c r="C65" s="14">
        <f>SUM(C45:C52)</f>
        <v>4008</v>
      </c>
      <c r="D65" s="10" t="s">
        <v>9</v>
      </c>
      <c r="E65" s="11"/>
      <c r="F65" s="12">
        <f t="shared" si="3"/>
        <v>0</v>
      </c>
    </row>
    <row r="66" spans="1:6" x14ac:dyDescent="0.3">
      <c r="A66" s="7" t="s">
        <v>146</v>
      </c>
      <c r="B66" s="28" t="s">
        <v>69</v>
      </c>
      <c r="C66" s="14">
        <v>3</v>
      </c>
      <c r="D66" s="10" t="s">
        <v>16</v>
      </c>
      <c r="E66" s="11"/>
      <c r="F66" s="12">
        <f t="shared" si="3"/>
        <v>0</v>
      </c>
    </row>
    <row r="67" spans="1:6" x14ac:dyDescent="0.3">
      <c r="A67" s="7" t="s">
        <v>147</v>
      </c>
      <c r="B67" s="28" t="s">
        <v>70</v>
      </c>
      <c r="C67" s="14">
        <v>1</v>
      </c>
      <c r="D67" s="10" t="s">
        <v>16</v>
      </c>
      <c r="E67" s="11"/>
      <c r="F67" s="12">
        <f t="shared" si="3"/>
        <v>0</v>
      </c>
    </row>
    <row r="68" spans="1:6" x14ac:dyDescent="0.3">
      <c r="A68" s="7" t="s">
        <v>148</v>
      </c>
      <c r="B68" s="28" t="s">
        <v>159</v>
      </c>
      <c r="C68" s="14">
        <v>1</v>
      </c>
      <c r="D68" s="10" t="s">
        <v>16</v>
      </c>
      <c r="E68" s="11"/>
      <c r="F68" s="12">
        <f t="shared" si="3"/>
        <v>0</v>
      </c>
    </row>
    <row r="69" spans="1:6" ht="15" customHeight="1" x14ac:dyDescent="0.3">
      <c r="A69" s="57" t="s">
        <v>155</v>
      </c>
      <c r="B69" s="57"/>
      <c r="C69" s="57"/>
      <c r="D69" s="57"/>
      <c r="E69" s="15"/>
      <c r="F69" s="12">
        <f>SUM(F45:F68)</f>
        <v>0</v>
      </c>
    </row>
    <row r="70" spans="1:6" ht="15" customHeight="1" x14ac:dyDescent="0.3">
      <c r="A70" s="53"/>
      <c r="B70" s="25"/>
      <c r="C70" s="54"/>
      <c r="D70" s="52"/>
      <c r="E70" s="29"/>
      <c r="F70" s="30"/>
    </row>
    <row r="71" spans="1:6" ht="15" customHeight="1" x14ac:dyDescent="0.45">
      <c r="A71" s="51"/>
      <c r="B71" s="17"/>
      <c r="C71" s="17"/>
      <c r="D71" s="17"/>
      <c r="E71" s="17"/>
      <c r="F71" s="34"/>
    </row>
    <row r="72" spans="1:6" ht="15" customHeight="1" x14ac:dyDescent="0.3">
      <c r="A72" s="62" t="s">
        <v>167</v>
      </c>
      <c r="B72" s="63"/>
      <c r="C72" s="63"/>
      <c r="D72" s="63"/>
      <c r="E72" s="56"/>
      <c r="F72" s="56"/>
    </row>
    <row r="73" spans="1:6" ht="15" customHeight="1" x14ac:dyDescent="0.3">
      <c r="A73" s="20" t="s">
        <v>1</v>
      </c>
      <c r="B73" s="4" t="s">
        <v>2</v>
      </c>
      <c r="C73" s="21" t="s">
        <v>71</v>
      </c>
      <c r="D73" s="4" t="s">
        <v>4</v>
      </c>
      <c r="E73" s="6" t="s">
        <v>5</v>
      </c>
      <c r="F73" s="6" t="s">
        <v>6</v>
      </c>
    </row>
    <row r="74" spans="1:6" x14ac:dyDescent="0.3">
      <c r="A74" s="7" t="s">
        <v>118</v>
      </c>
      <c r="B74" s="31" t="s">
        <v>78</v>
      </c>
      <c r="C74" s="14">
        <v>31608</v>
      </c>
      <c r="D74" s="10" t="s">
        <v>79</v>
      </c>
      <c r="E74" s="11"/>
      <c r="F74" s="12">
        <f t="shared" ref="F74:F80" si="4">$C74*E74</f>
        <v>0</v>
      </c>
    </row>
    <row r="75" spans="1:6" ht="29.25" customHeight="1" x14ac:dyDescent="0.3">
      <c r="A75" s="50" t="s">
        <v>119</v>
      </c>
      <c r="B75" s="31" t="s">
        <v>168</v>
      </c>
      <c r="C75" s="14">
        <f>11687+9741</f>
        <v>21428</v>
      </c>
      <c r="D75" s="10" t="s">
        <v>79</v>
      </c>
      <c r="E75" s="11"/>
      <c r="F75" s="12">
        <f t="shared" si="4"/>
        <v>0</v>
      </c>
    </row>
    <row r="76" spans="1:6" ht="15" customHeight="1" x14ac:dyDescent="0.3">
      <c r="A76" s="7" t="s">
        <v>120</v>
      </c>
      <c r="B76" s="31" t="s">
        <v>82</v>
      </c>
      <c r="C76" s="14">
        <v>25</v>
      </c>
      <c r="D76" s="10" t="s">
        <v>16</v>
      </c>
      <c r="E76" s="11"/>
      <c r="F76" s="12">
        <f t="shared" si="4"/>
        <v>0</v>
      </c>
    </row>
    <row r="77" spans="1:6" ht="15" customHeight="1" x14ac:dyDescent="0.3">
      <c r="A77" s="7" t="s">
        <v>121</v>
      </c>
      <c r="B77" s="31" t="s">
        <v>83</v>
      </c>
      <c r="C77" s="14">
        <v>3</v>
      </c>
      <c r="D77" s="10" t="s">
        <v>16</v>
      </c>
      <c r="E77" s="11"/>
      <c r="F77" s="12">
        <f t="shared" si="4"/>
        <v>0</v>
      </c>
    </row>
    <row r="78" spans="1:6" ht="15" customHeight="1" x14ac:dyDescent="0.3">
      <c r="A78" s="7" t="s">
        <v>122</v>
      </c>
      <c r="B78" s="31" t="s">
        <v>84</v>
      </c>
      <c r="C78" s="14">
        <v>393</v>
      </c>
      <c r="D78" s="10" t="s">
        <v>9</v>
      </c>
      <c r="E78" s="11"/>
      <c r="F78" s="12">
        <f t="shared" si="4"/>
        <v>0</v>
      </c>
    </row>
    <row r="79" spans="1:6" ht="15" customHeight="1" x14ac:dyDescent="0.3">
      <c r="A79" s="7" t="s">
        <v>123</v>
      </c>
      <c r="B79" s="31" t="s">
        <v>85</v>
      </c>
      <c r="C79" s="14">
        <v>10804</v>
      </c>
      <c r="D79" s="10" t="s">
        <v>9</v>
      </c>
      <c r="E79" s="11"/>
      <c r="F79" s="12">
        <f t="shared" si="4"/>
        <v>0</v>
      </c>
    </row>
    <row r="80" spans="1:6" ht="15" customHeight="1" x14ac:dyDescent="0.3">
      <c r="A80" s="7" t="s">
        <v>124</v>
      </c>
      <c r="B80" s="31" t="s">
        <v>106</v>
      </c>
      <c r="C80" s="14">
        <v>4253</v>
      </c>
      <c r="D80" s="10" t="s">
        <v>79</v>
      </c>
      <c r="E80" s="11"/>
      <c r="F80" s="12">
        <f t="shared" si="4"/>
        <v>0</v>
      </c>
    </row>
    <row r="81" spans="1:6" ht="15.75" customHeight="1" x14ac:dyDescent="0.3">
      <c r="A81" s="65" t="s">
        <v>86</v>
      </c>
      <c r="B81" s="66"/>
      <c r="C81" s="66"/>
      <c r="D81" s="66"/>
      <c r="E81" s="35"/>
      <c r="F81" s="12">
        <f>SUM(F74:F80)</f>
        <v>0</v>
      </c>
    </row>
    <row r="82" spans="1:6" ht="16.5" customHeight="1" x14ac:dyDescent="0.45">
      <c r="A82" s="51"/>
      <c r="B82" s="17"/>
      <c r="C82" s="55"/>
      <c r="D82" s="17"/>
      <c r="E82" s="17"/>
      <c r="F82" s="34"/>
    </row>
    <row r="83" spans="1:6" x14ac:dyDescent="0.3">
      <c r="A83" s="62" t="s">
        <v>169</v>
      </c>
      <c r="B83" s="63"/>
      <c r="C83" s="63"/>
      <c r="D83" s="63"/>
      <c r="E83" s="56"/>
      <c r="F83" s="56"/>
    </row>
    <row r="84" spans="1:6" x14ac:dyDescent="0.3">
      <c r="A84" s="20" t="s">
        <v>1</v>
      </c>
      <c r="B84" s="4" t="s">
        <v>2</v>
      </c>
      <c r="C84" s="21" t="s">
        <v>71</v>
      </c>
      <c r="D84" s="4" t="s">
        <v>4</v>
      </c>
      <c r="E84" s="6" t="s">
        <v>5</v>
      </c>
      <c r="F84" s="6" t="s">
        <v>6</v>
      </c>
    </row>
    <row r="85" spans="1:6" x14ac:dyDescent="0.3">
      <c r="A85" s="7" t="s">
        <v>72</v>
      </c>
      <c r="B85" s="31" t="s">
        <v>170</v>
      </c>
      <c r="C85" s="14">
        <v>41844</v>
      </c>
      <c r="D85" s="10" t="s">
        <v>79</v>
      </c>
      <c r="E85" s="36"/>
      <c r="F85" s="37">
        <f t="shared" ref="F85:F99" si="5">$C85*E85</f>
        <v>0</v>
      </c>
    </row>
    <row r="86" spans="1:6" x14ac:dyDescent="0.3">
      <c r="A86" s="7" t="s">
        <v>74</v>
      </c>
      <c r="B86" s="31" t="s">
        <v>171</v>
      </c>
      <c r="C86" s="14">
        <v>21409</v>
      </c>
      <c r="D86" s="10" t="s">
        <v>79</v>
      </c>
      <c r="E86" s="36"/>
      <c r="F86" s="37">
        <f t="shared" si="5"/>
        <v>0</v>
      </c>
    </row>
    <row r="87" spans="1:6" x14ac:dyDescent="0.3">
      <c r="A87" s="7" t="s">
        <v>75</v>
      </c>
      <c r="B87" s="31" t="s">
        <v>87</v>
      </c>
      <c r="C87" s="14">
        <v>38004</v>
      </c>
      <c r="D87" s="10" t="s">
        <v>79</v>
      </c>
      <c r="E87" s="36"/>
      <c r="F87" s="37">
        <f t="shared" si="5"/>
        <v>0</v>
      </c>
    </row>
    <row r="88" spans="1:6" x14ac:dyDescent="0.3">
      <c r="A88" s="7" t="s">
        <v>76</v>
      </c>
      <c r="B88" s="31" t="s">
        <v>172</v>
      </c>
      <c r="C88" s="14">
        <v>26435</v>
      </c>
      <c r="D88" s="10" t="s">
        <v>79</v>
      </c>
      <c r="E88" s="36"/>
      <c r="F88" s="37">
        <f t="shared" si="5"/>
        <v>0</v>
      </c>
    </row>
    <row r="89" spans="1:6" x14ac:dyDescent="0.3">
      <c r="A89" s="7" t="s">
        <v>105</v>
      </c>
      <c r="B89" s="31" t="s">
        <v>173</v>
      </c>
      <c r="C89" s="14">
        <v>21977</v>
      </c>
      <c r="D89" s="10" t="s">
        <v>79</v>
      </c>
      <c r="E89" s="36"/>
      <c r="F89" s="37">
        <f t="shared" si="5"/>
        <v>0</v>
      </c>
    </row>
    <row r="90" spans="1:6" x14ac:dyDescent="0.3">
      <c r="A90" s="7" t="s">
        <v>108</v>
      </c>
      <c r="B90" s="31" t="s">
        <v>88</v>
      </c>
      <c r="C90" s="14">
        <v>30</v>
      </c>
      <c r="D90" s="10" t="s">
        <v>16</v>
      </c>
      <c r="E90" s="36"/>
      <c r="F90" s="37">
        <f t="shared" si="5"/>
        <v>0</v>
      </c>
    </row>
    <row r="91" spans="1:6" x14ac:dyDescent="0.3">
      <c r="A91" s="7" t="s">
        <v>109</v>
      </c>
      <c r="B91" s="31" t="s">
        <v>89</v>
      </c>
      <c r="C91" s="14">
        <v>18188</v>
      </c>
      <c r="D91" s="10" t="s">
        <v>9</v>
      </c>
      <c r="E91" s="36"/>
      <c r="F91" s="37">
        <f t="shared" si="5"/>
        <v>0</v>
      </c>
    </row>
    <row r="92" spans="1:6" x14ac:dyDescent="0.3">
      <c r="A92" s="7" t="s">
        <v>110</v>
      </c>
      <c r="B92" s="31" t="s">
        <v>174</v>
      </c>
      <c r="C92" s="14">
        <v>1</v>
      </c>
      <c r="D92" s="10" t="s">
        <v>16</v>
      </c>
      <c r="E92" s="36"/>
      <c r="F92" s="37">
        <f t="shared" si="5"/>
        <v>0</v>
      </c>
    </row>
    <row r="93" spans="1:6" x14ac:dyDescent="0.3">
      <c r="A93" s="7" t="s">
        <v>111</v>
      </c>
      <c r="B93" s="31" t="s">
        <v>90</v>
      </c>
      <c r="C93" s="14">
        <v>7056</v>
      </c>
      <c r="D93" s="10" t="s">
        <v>9</v>
      </c>
      <c r="E93" s="36"/>
      <c r="F93" s="37">
        <f t="shared" si="5"/>
        <v>0</v>
      </c>
    </row>
    <row r="94" spans="1:6" x14ac:dyDescent="0.3">
      <c r="A94" s="7" t="s">
        <v>112</v>
      </c>
      <c r="B94" s="31" t="s">
        <v>176</v>
      </c>
      <c r="C94" s="14">
        <v>4</v>
      </c>
      <c r="D94" s="10" t="s">
        <v>16</v>
      </c>
      <c r="E94" s="36"/>
      <c r="F94" s="37">
        <f t="shared" si="5"/>
        <v>0</v>
      </c>
    </row>
    <row r="95" spans="1:6" x14ac:dyDescent="0.3">
      <c r="A95" s="7" t="s">
        <v>113</v>
      </c>
      <c r="B95" s="31" t="s">
        <v>91</v>
      </c>
      <c r="C95" s="14">
        <v>3</v>
      </c>
      <c r="D95" s="10" t="s">
        <v>16</v>
      </c>
      <c r="E95" s="36"/>
      <c r="F95" s="37">
        <f t="shared" si="5"/>
        <v>0</v>
      </c>
    </row>
    <row r="96" spans="1:6" x14ac:dyDescent="0.3">
      <c r="A96" s="7" t="s">
        <v>114</v>
      </c>
      <c r="B96" s="38" t="s">
        <v>92</v>
      </c>
      <c r="C96" s="14">
        <v>5</v>
      </c>
      <c r="D96" s="32" t="s">
        <v>16</v>
      </c>
      <c r="E96" s="36"/>
      <c r="F96" s="37">
        <f t="shared" si="5"/>
        <v>0</v>
      </c>
    </row>
    <row r="97" spans="1:6" x14ac:dyDescent="0.3">
      <c r="A97" s="7" t="s">
        <v>115</v>
      </c>
      <c r="B97" s="31" t="s">
        <v>93</v>
      </c>
      <c r="C97" s="14">
        <v>1</v>
      </c>
      <c r="D97" s="10" t="s">
        <v>73</v>
      </c>
      <c r="E97" s="36"/>
      <c r="F97" s="37">
        <f t="shared" si="5"/>
        <v>0</v>
      </c>
    </row>
    <row r="98" spans="1:6" x14ac:dyDescent="0.3">
      <c r="A98" s="7" t="s">
        <v>116</v>
      </c>
      <c r="B98" s="31" t="s">
        <v>94</v>
      </c>
      <c r="C98" s="14">
        <v>13040</v>
      </c>
      <c r="D98" s="10" t="s">
        <v>95</v>
      </c>
      <c r="E98" s="36"/>
      <c r="F98" s="37">
        <f t="shared" si="5"/>
        <v>0</v>
      </c>
    </row>
    <row r="99" spans="1:6" x14ac:dyDescent="0.3">
      <c r="A99" s="7" t="s">
        <v>117</v>
      </c>
      <c r="B99" s="31" t="s">
        <v>175</v>
      </c>
      <c r="C99" s="14">
        <v>200</v>
      </c>
      <c r="D99" s="10" t="s">
        <v>9</v>
      </c>
      <c r="E99" s="43"/>
      <c r="F99" s="37">
        <f t="shared" si="5"/>
        <v>0</v>
      </c>
    </row>
    <row r="100" spans="1:6" x14ac:dyDescent="0.3">
      <c r="A100" s="57" t="s">
        <v>96</v>
      </c>
      <c r="B100" s="57"/>
      <c r="C100" s="57"/>
      <c r="D100" s="57"/>
      <c r="E100" s="33"/>
      <c r="F100" s="12">
        <f>SUM(F85:F99)</f>
        <v>0</v>
      </c>
    </row>
    <row r="101" spans="1:6" x14ac:dyDescent="0.3">
      <c r="A101" s="51"/>
      <c r="B101" s="17"/>
      <c r="C101" s="52"/>
      <c r="D101" s="17"/>
      <c r="E101" s="17"/>
      <c r="F101" s="19"/>
    </row>
    <row r="102" spans="1:6" x14ac:dyDescent="0.3">
      <c r="A102" s="62" t="s">
        <v>178</v>
      </c>
      <c r="B102" s="63"/>
      <c r="C102" s="63"/>
      <c r="D102" s="63"/>
      <c r="E102" s="56"/>
      <c r="F102" s="56"/>
    </row>
    <row r="103" spans="1:6" ht="15" customHeight="1" x14ac:dyDescent="0.3">
      <c r="A103" s="20" t="s">
        <v>1</v>
      </c>
      <c r="B103" s="4" t="s">
        <v>2</v>
      </c>
      <c r="C103" s="21" t="s">
        <v>71</v>
      </c>
      <c r="D103" s="4" t="s">
        <v>4</v>
      </c>
      <c r="E103" s="6" t="s">
        <v>5</v>
      </c>
      <c r="F103" s="6" t="s">
        <v>6</v>
      </c>
    </row>
    <row r="104" spans="1:6" x14ac:dyDescent="0.3">
      <c r="A104" s="7" t="s">
        <v>77</v>
      </c>
      <c r="B104" s="31" t="s">
        <v>177</v>
      </c>
      <c r="C104" s="9">
        <v>12.6</v>
      </c>
      <c r="D104" s="10" t="s">
        <v>97</v>
      </c>
      <c r="E104" s="11"/>
      <c r="F104" s="37">
        <f>$C104*E104</f>
        <v>0</v>
      </c>
    </row>
    <row r="105" spans="1:6" x14ac:dyDescent="0.3">
      <c r="A105" s="7" t="s">
        <v>80</v>
      </c>
      <c r="B105" s="44" t="s">
        <v>98</v>
      </c>
      <c r="C105" s="45">
        <v>33585</v>
      </c>
      <c r="D105" s="46" t="s">
        <v>99</v>
      </c>
      <c r="E105" s="47"/>
      <c r="F105" s="48">
        <f>$C105*E105</f>
        <v>0</v>
      </c>
    </row>
    <row r="106" spans="1:6" x14ac:dyDescent="0.3">
      <c r="A106" s="7" t="s">
        <v>81</v>
      </c>
      <c r="B106" s="44" t="s">
        <v>100</v>
      </c>
      <c r="C106" s="45">
        <v>13700</v>
      </c>
      <c r="D106" s="46" t="s">
        <v>99</v>
      </c>
      <c r="E106" s="47"/>
      <c r="F106" s="48">
        <f>$C106*E106</f>
        <v>0</v>
      </c>
    </row>
    <row r="107" spans="1:6" x14ac:dyDescent="0.3">
      <c r="A107" s="57" t="s">
        <v>101</v>
      </c>
      <c r="B107" s="57"/>
      <c r="C107" s="57"/>
      <c r="D107" s="57"/>
      <c r="E107" s="33"/>
      <c r="F107" s="12">
        <f>SUM(F104:F106)</f>
        <v>0</v>
      </c>
    </row>
    <row r="108" spans="1:6" x14ac:dyDescent="0.3">
      <c r="A108" s="16"/>
      <c r="B108" s="17"/>
      <c r="C108" s="39"/>
      <c r="D108" s="17"/>
      <c r="E108" s="17"/>
      <c r="F108" s="19"/>
    </row>
    <row r="109" spans="1:6" x14ac:dyDescent="0.3">
      <c r="A109" s="62" t="s">
        <v>186</v>
      </c>
      <c r="B109" s="63"/>
      <c r="C109" s="63"/>
      <c r="D109" s="63"/>
      <c r="E109" s="56"/>
      <c r="F109" s="56"/>
    </row>
    <row r="110" spans="1:6" ht="15" customHeight="1" x14ac:dyDescent="0.3">
      <c r="A110" s="20" t="s">
        <v>1</v>
      </c>
      <c r="B110" s="4" t="s">
        <v>2</v>
      </c>
      <c r="C110" s="21" t="s">
        <v>71</v>
      </c>
      <c r="D110" s="4" t="s">
        <v>4</v>
      </c>
      <c r="E110" s="6" t="s">
        <v>5</v>
      </c>
      <c r="F110" s="6" t="s">
        <v>6</v>
      </c>
    </row>
    <row r="111" spans="1:6" x14ac:dyDescent="0.3">
      <c r="A111" s="7" t="s">
        <v>187</v>
      </c>
      <c r="B111" s="31" t="s">
        <v>188</v>
      </c>
      <c r="C111" s="9">
        <v>1</v>
      </c>
      <c r="D111" s="10" t="s">
        <v>73</v>
      </c>
      <c r="E111" s="11"/>
      <c r="F111" s="37">
        <f>$C111*E111</f>
        <v>0</v>
      </c>
    </row>
    <row r="112" spans="1:6" x14ac:dyDescent="0.3">
      <c r="A112" s="16"/>
      <c r="B112" s="17"/>
      <c r="C112" s="39"/>
      <c r="D112" s="17"/>
      <c r="E112" s="17"/>
      <c r="F112" s="19"/>
    </row>
    <row r="113" spans="1:6" x14ac:dyDescent="0.3">
      <c r="A113" s="16"/>
      <c r="B113" s="17"/>
      <c r="C113" s="39"/>
      <c r="D113" s="17"/>
      <c r="E113" s="17"/>
      <c r="F113" s="19"/>
    </row>
    <row r="114" spans="1:6" x14ac:dyDescent="0.3">
      <c r="A114" s="25"/>
      <c r="B114" s="25"/>
      <c r="C114" s="25"/>
      <c r="D114" s="40" t="s">
        <v>102</v>
      </c>
      <c r="E114" s="29"/>
      <c r="F114" s="30"/>
    </row>
    <row r="115" spans="1:6" x14ac:dyDescent="0.3">
      <c r="A115" s="25"/>
      <c r="B115" s="67" t="str">
        <f>A5</f>
        <v>SECTION I: WATER IMPROVEMENTS</v>
      </c>
      <c r="C115" s="67"/>
      <c r="D115" s="67"/>
      <c r="E115" s="29"/>
      <c r="F115" s="12">
        <f>F$23</f>
        <v>0</v>
      </c>
    </row>
    <row r="116" spans="1:6" x14ac:dyDescent="0.3">
      <c r="A116" s="25"/>
      <c r="B116" s="67" t="str">
        <f>A25</f>
        <v>SECTION II: WASTEWATER IMPROVEMENTS</v>
      </c>
      <c r="C116" s="67"/>
      <c r="D116" s="67"/>
      <c r="E116" s="29"/>
      <c r="F116" s="12">
        <f>F$41</f>
        <v>0</v>
      </c>
    </row>
    <row r="117" spans="1:6" x14ac:dyDescent="0.3">
      <c r="A117" s="25"/>
      <c r="B117" s="67" t="str">
        <f>A43</f>
        <v xml:space="preserve"> SECTION III: DRAINAGE IMPROVEMENTS</v>
      </c>
      <c r="C117" s="67"/>
      <c r="D117" s="67"/>
      <c r="E117" s="29"/>
      <c r="F117" s="12">
        <f>F69</f>
        <v>0</v>
      </c>
    </row>
    <row r="118" spans="1:6" x14ac:dyDescent="0.3">
      <c r="A118" s="25"/>
      <c r="B118" s="67" t="str">
        <f>A72</f>
        <v>SECTION IV: EROSION AND SEDIMENTATION CONTROLS</v>
      </c>
      <c r="C118" s="67"/>
      <c r="D118" s="67"/>
      <c r="E118" s="29"/>
      <c r="F118" s="12">
        <f>F81</f>
        <v>0</v>
      </c>
    </row>
    <row r="119" spans="1:6" x14ac:dyDescent="0.3">
      <c r="A119" s="25"/>
      <c r="B119" s="67" t="str">
        <f>A83</f>
        <v>SECTION V: SITE &amp; PAVING IMPROVEMENTS</v>
      </c>
      <c r="C119" s="67"/>
      <c r="D119" s="67"/>
      <c r="E119" s="29"/>
      <c r="F119" s="12">
        <f>F100</f>
        <v>0</v>
      </c>
    </row>
    <row r="120" spans="1:6" x14ac:dyDescent="0.3">
      <c r="A120" s="25"/>
      <c r="B120" s="67" t="str">
        <f>A102</f>
        <v>SECTION VI: CLEARING &amp; EXCAVATION IMPROVEMENTS</v>
      </c>
      <c r="C120" s="67"/>
      <c r="D120" s="67"/>
      <c r="E120" s="29"/>
      <c r="F120" s="12">
        <f>F107</f>
        <v>0</v>
      </c>
    </row>
    <row r="121" spans="1:6" x14ac:dyDescent="0.3">
      <c r="A121" s="25"/>
      <c r="B121" s="41"/>
      <c r="C121" s="41"/>
      <c r="D121" s="41"/>
      <c r="E121" s="29"/>
      <c r="F121" s="49"/>
    </row>
    <row r="122" spans="1:6" x14ac:dyDescent="0.3">
      <c r="A122" s="25"/>
      <c r="B122" s="40"/>
      <c r="C122" s="40"/>
      <c r="D122" s="40" t="s">
        <v>179</v>
      </c>
      <c r="E122" s="29"/>
      <c r="F122" s="12">
        <f>SUM(F$115:F$120)</f>
        <v>0</v>
      </c>
    </row>
    <row r="123" spans="1:6" x14ac:dyDescent="0.3">
      <c r="A123" s="25"/>
      <c r="B123" s="40"/>
      <c r="C123" s="40"/>
      <c r="D123" s="40"/>
      <c r="E123" s="29"/>
      <c r="F123" s="42"/>
    </row>
    <row r="124" spans="1:6" x14ac:dyDescent="0.3">
      <c r="A124" s="25"/>
      <c r="B124" s="40"/>
      <c r="C124" s="25"/>
      <c r="D124" s="40"/>
      <c r="E124" s="29"/>
      <c r="F124" s="30"/>
    </row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79" ht="15" customHeight="1" x14ac:dyDescent="0.3"/>
    <row r="182" ht="15" customHeight="1" x14ac:dyDescent="0.3"/>
    <row r="189" ht="15" customHeight="1" x14ac:dyDescent="0.3"/>
    <row r="190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4" ht="15" customHeight="1" x14ac:dyDescent="0.3"/>
    <row r="215" ht="15" customHeight="1" x14ac:dyDescent="0.3"/>
    <row r="216" ht="15" customHeight="1" x14ac:dyDescent="0.3"/>
    <row r="223" ht="15" customHeight="1" x14ac:dyDescent="0.3"/>
    <row r="224" ht="15" customHeight="1" x14ac:dyDescent="0.3"/>
    <row r="225" ht="15" customHeight="1" x14ac:dyDescent="0.3"/>
    <row r="233" ht="15" customHeight="1" x14ac:dyDescent="0.3"/>
    <row r="242" ht="15" customHeight="1" x14ac:dyDescent="0.3"/>
    <row r="243" ht="15" customHeight="1" x14ac:dyDescent="0.3"/>
    <row r="252" ht="15" customHeight="1" x14ac:dyDescent="0.3"/>
    <row r="326" ht="15" customHeight="1" x14ac:dyDescent="0.3"/>
    <row r="327" ht="15" customHeight="1" x14ac:dyDescent="0.3"/>
  </sheetData>
  <mergeCells count="29">
    <mergeCell ref="A109:D109"/>
    <mergeCell ref="E109:F109"/>
    <mergeCell ref="B118:D118"/>
    <mergeCell ref="B119:D119"/>
    <mergeCell ref="B120:D120"/>
    <mergeCell ref="B115:D115"/>
    <mergeCell ref="B116:D116"/>
    <mergeCell ref="B117:D117"/>
    <mergeCell ref="A107:D107"/>
    <mergeCell ref="A72:D72"/>
    <mergeCell ref="E72:F72"/>
    <mergeCell ref="A81:D81"/>
    <mergeCell ref="A83:D83"/>
    <mergeCell ref="E83:F83"/>
    <mergeCell ref="A100:D100"/>
    <mergeCell ref="A102:D102"/>
    <mergeCell ref="E102:F102"/>
    <mergeCell ref="E5:F5"/>
    <mergeCell ref="A23:D23"/>
    <mergeCell ref="A69:D69"/>
    <mergeCell ref="A1:D1"/>
    <mergeCell ref="A2:D2"/>
    <mergeCell ref="A3:D3"/>
    <mergeCell ref="A5:D5"/>
    <mergeCell ref="A25:D25"/>
    <mergeCell ref="E25:F25"/>
    <mergeCell ref="A41:D41"/>
    <mergeCell ref="A43:D43"/>
    <mergeCell ref="E43:F43"/>
  </mergeCells>
  <phoneticPr fontId="11" type="noConversion"/>
  <pageMargins left="0.7" right="0.7" top="0.75" bottom="0.75" header="0.3" footer="0.3"/>
  <pageSetup scale="59" orientation="portrait" r:id="rId1"/>
  <headerFooter>
    <oddFooter xml:space="preserve">&amp;RAddendum 01
</oddFooter>
  </headerFooter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Lindsey</dc:creator>
  <cp:lastModifiedBy>Josh Janysek</cp:lastModifiedBy>
  <cp:lastPrinted>2026-03-17T18:22:30Z</cp:lastPrinted>
  <dcterms:created xsi:type="dcterms:W3CDTF">2025-06-17T18:11:40Z</dcterms:created>
  <dcterms:modified xsi:type="dcterms:W3CDTF">2026-04-01T22:33:57Z</dcterms:modified>
</cp:coreProperties>
</file>