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4343\008\5 - Developer Projects\Contessa OS Water Ph2&amp;3\3 - Bid\"/>
    </mc:Choice>
  </mc:AlternateContent>
  <xr:revisionPtr revIDLastSave="0" documentId="8_{80B2DB6D-F239-4FB7-A36A-448AD0576BE1}" xr6:coauthVersionLast="47" xr6:coauthVersionMax="47" xr10:uidLastSave="{00000000-0000-0000-0000-000000000000}"/>
  <bookViews>
    <workbookView xWindow="-120" yWindow="-120" windowWidth="29040" windowHeight="15720" xr2:uid="{D79DF92F-9D69-44E8-B911-76F51857DC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57" i="1"/>
  <c r="F74" i="1"/>
  <c r="F77" i="1"/>
  <c r="F75" i="1"/>
  <c r="F73" i="1"/>
  <c r="F72" i="1"/>
  <c r="F71" i="1"/>
  <c r="F76" i="1"/>
  <c r="F54" i="1"/>
  <c r="F55" i="1"/>
  <c r="D53" i="1"/>
  <c r="F53" i="1" s="1"/>
  <c r="D51" i="1"/>
  <c r="F51" i="1" s="1"/>
  <c r="F52" i="1"/>
  <c r="F56" i="1"/>
  <c r="D50" i="1"/>
  <c r="F50" i="1" s="1"/>
  <c r="F49" i="1"/>
  <c r="F27" i="1"/>
  <c r="F28" i="1"/>
  <c r="F29" i="1"/>
  <c r="F30" i="1"/>
  <c r="F31" i="1"/>
  <c r="F32" i="1"/>
  <c r="F33" i="1"/>
  <c r="F46" i="1"/>
  <c r="F47" i="1"/>
  <c r="F48" i="1"/>
  <c r="D17" i="1"/>
  <c r="F37" i="1"/>
  <c r="F38" i="1"/>
  <c r="F39" i="1"/>
  <c r="F40" i="1"/>
  <c r="F41" i="1"/>
  <c r="F44" i="1"/>
  <c r="F45" i="1"/>
  <c r="F19" i="1"/>
  <c r="F20" i="1"/>
  <c r="F18" i="1"/>
  <c r="F22" i="1" l="1"/>
  <c r="F23" i="1"/>
  <c r="F24" i="1"/>
  <c r="F25" i="1"/>
  <c r="F26" i="1"/>
  <c r="F34" i="1"/>
  <c r="F35" i="1"/>
  <c r="F67" i="1"/>
  <c r="F68" i="1"/>
  <c r="F36" i="1"/>
  <c r="F3" i="1" l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21" i="1"/>
  <c r="F42" i="1"/>
  <c r="F43" i="1"/>
  <c r="F58" i="1"/>
  <c r="F60" i="1"/>
  <c r="F61" i="1"/>
  <c r="F62" i="1"/>
  <c r="F63" i="1"/>
  <c r="F64" i="1"/>
  <c r="F65" i="1"/>
  <c r="F66" i="1"/>
  <c r="F69" i="1"/>
  <c r="F70" i="1" l="1"/>
</calcChain>
</file>

<file path=xl/sharedStrings.xml><?xml version="1.0" encoding="utf-8"?>
<sst xmlns="http://schemas.openxmlformats.org/spreadsheetml/2006/main" count="207" uniqueCount="117">
  <si>
    <t>BID FORM (SCHEDULE OF VALUES)</t>
  </si>
  <si>
    <t>ITEM NO.</t>
  </si>
  <si>
    <t>ITEM DESCRIPTION</t>
  </si>
  <si>
    <t>UNIT</t>
  </si>
  <si>
    <t>QUANTITY</t>
  </si>
  <si>
    <t>UNIT BID PRICE</t>
  </si>
  <si>
    <t>EXTENDED AMOUNT</t>
  </si>
  <si>
    <t>EA</t>
  </si>
  <si>
    <t>LF</t>
  </si>
  <si>
    <t>SY</t>
  </si>
  <si>
    <t>TRENCH EXCAVATION PROTECTION</t>
  </si>
  <si>
    <t>8" PVC C-909 WATER MAIN, PC 235</t>
  </si>
  <si>
    <t>8" GATE VALVE &amp; BOX, COMPLETE</t>
  </si>
  <si>
    <t>STANDARD F.H. COMPLETE W/ VALVE</t>
  </si>
  <si>
    <t>CAST IRON FITTINGS</t>
  </si>
  <si>
    <t>TON</t>
  </si>
  <si>
    <t>2" BLOWOFF, PERMANENT</t>
  </si>
  <si>
    <t>2" BLOWOFF, TEMPORARY</t>
  </si>
  <si>
    <t>HYDROSTATIC TESTING</t>
  </si>
  <si>
    <t>WOS1</t>
  </si>
  <si>
    <t>WOS2</t>
  </si>
  <si>
    <t>WOS3</t>
  </si>
  <si>
    <t>WOS4</t>
  </si>
  <si>
    <t>16" GATE VALVE &amp; BOX, COMPLETE</t>
  </si>
  <si>
    <t>WOS5</t>
  </si>
  <si>
    <t>WOS6</t>
  </si>
  <si>
    <t>WOS7</t>
  </si>
  <si>
    <t>WOS8</t>
  </si>
  <si>
    <t>WOS9</t>
  </si>
  <si>
    <t>WOS10</t>
  </si>
  <si>
    <t>WOS11</t>
  </si>
  <si>
    <t>WOS12</t>
  </si>
  <si>
    <t>WOS13</t>
  </si>
  <si>
    <t>WOS14</t>
  </si>
  <si>
    <t>WOS15</t>
  </si>
  <si>
    <t>TOTAL BID AMOUNT</t>
  </si>
  <si>
    <t>CY</t>
  </si>
  <si>
    <t>8" HDPE DR 11 WATER MAIN</t>
  </si>
  <si>
    <t>WOS16</t>
  </si>
  <si>
    <t>WOS17</t>
  </si>
  <si>
    <t>WOS21</t>
  </si>
  <si>
    <t>16" X 8" CUT IN TEE</t>
  </si>
  <si>
    <t>8" X 8" CUT IN TEE</t>
  </si>
  <si>
    <t>TIE INTO EXISTING 8" WATER MAIN</t>
  </si>
  <si>
    <t xml:space="preserve">OPEN CUT SMITH RANCH RD &amp; COURTNEY C FIKES PROPERTY </t>
  </si>
  <si>
    <t xml:space="preserve">JACK, BORE AND TUNNEL COMPLETE WITH 24" STEEL CASING - CISD DRIVEWAY </t>
  </si>
  <si>
    <t xml:space="preserve">WATER (OFFSITE PHASE II) SUBTOTAL </t>
  </si>
  <si>
    <t xml:space="preserve">WATER (OFFSITE PHASE III) SUBTOTAL </t>
  </si>
  <si>
    <t>WOS22</t>
  </si>
  <si>
    <t>WOS23</t>
  </si>
  <si>
    <t>WOS24</t>
  </si>
  <si>
    <t>WOS25</t>
  </si>
  <si>
    <t>WOS27</t>
  </si>
  <si>
    <t>WOS28</t>
  </si>
  <si>
    <t>WOS29</t>
  </si>
  <si>
    <t>WOS30</t>
  </si>
  <si>
    <t>OPEN CUT BAT CAVE RD</t>
  </si>
  <si>
    <t>5" HMAC PAVEMENT REPLACEMENT</t>
  </si>
  <si>
    <t>FLOWABLE BACKFILL</t>
  </si>
  <si>
    <t>WSO18</t>
  </si>
  <si>
    <t xml:space="preserve">OPEN CUT LEWIS RANCH RD &amp; MICKESCH LN </t>
  </si>
  <si>
    <t>WSO19</t>
  </si>
  <si>
    <t>2" HMAC PAVEMENT REPLACEMENT</t>
  </si>
  <si>
    <t>OPEN CUT EXISTING DRIVEWAY - "NURSELOGIC LLC" PROPERTY (1/2)</t>
  </si>
  <si>
    <t>OPEN CUT EXISTING DRIVEWAY - "NURSELOGIC LLC" PROPERTY (2/2)</t>
  </si>
  <si>
    <t>OPEN CUT EXISTING DRIVEWAY "SCHOENTHAL RD PARTNERS LLC" PROPERTY</t>
  </si>
  <si>
    <t>8" CONCRETE PAVEMENT</t>
  </si>
  <si>
    <t>8" FLEX BASE</t>
  </si>
  <si>
    <t>OPEN CUT BAT CAVE ROAD (1/2)</t>
  </si>
  <si>
    <t>OPEN CUT BAT CAVE ROAD (2/2)</t>
  </si>
  <si>
    <t>24" PVC CASING</t>
  </si>
  <si>
    <t>8" CARRIER PIPE FOR SCHOENTHAL RD CROSSING AT EXISTING 24" STEEL CASING</t>
  </si>
  <si>
    <t>OPEN CUT COMPLETE WITH  24" STEEL CASING -  SCHOENTHAL RD CROSSING</t>
  </si>
  <si>
    <t>BILL BOARD SIGN TO BE REMOVED AND REPLACED</t>
  </si>
  <si>
    <t>TRAFFIC SIGN TO BE REMOVED AND REPLACED</t>
  </si>
  <si>
    <t>TRAFFIC CONTROL</t>
  </si>
  <si>
    <t>LS</t>
  </si>
  <si>
    <t>TREE REMOVAL</t>
  </si>
  <si>
    <t>MAILBOX TO BE REMOVED AND REPLACED</t>
  </si>
  <si>
    <t>WOS31</t>
  </si>
  <si>
    <t>WOS32</t>
  </si>
  <si>
    <t>WOS33</t>
  </si>
  <si>
    <t>OPEN CUT AND REPAIR CALICHE DRIVEWAY</t>
  </si>
  <si>
    <t>WS020</t>
  </si>
  <si>
    <t>WOS34</t>
  </si>
  <si>
    <t>WOS35</t>
  </si>
  <si>
    <t>WOS36</t>
  </si>
  <si>
    <t>WOS37</t>
  </si>
  <si>
    <t>WOS38</t>
  </si>
  <si>
    <t>WOS39</t>
  </si>
  <si>
    <t>WOS40</t>
  </si>
  <si>
    <t>REMOVE AND REPLACE WIRE FENCE(LYNDA D HOOVER &amp; AUDRA K DIERKS)</t>
  </si>
  <si>
    <t>REMOVE AND REPLACE BARB WIRE FENCE (DHOENTAL ROAD PARTNERS LLC)</t>
  </si>
  <si>
    <t>REMOVE AND REPLACE CHAIN LINK FENCE (COMAL ISD)</t>
  </si>
  <si>
    <t>REMOVE AND REPLACE WIRE FENCE (COMAL ISD)</t>
  </si>
  <si>
    <t>REMOVE AND REPLACE BARB WIRE FENCE (DZIUK LIVING TRUST)</t>
  </si>
  <si>
    <t>REMOVE AND REPLACE BARB WIRE FENCE (RIEDEL FAMILY PARTNERS LTD)</t>
  </si>
  <si>
    <t>REMOVE AND REPLACE WIRE FENCE (GARDEN OAKS 1)</t>
  </si>
  <si>
    <t>REMOVE AND REPLACE WIRE FENCE (ENCHANTED BLUFF)</t>
  </si>
  <si>
    <t>EO3</t>
  </si>
  <si>
    <t>SILT FENCE</t>
  </si>
  <si>
    <t xml:space="preserve">SW3P (OFFSITE WATER PHASE III) SUBTOTAL </t>
  </si>
  <si>
    <t>EO1</t>
  </si>
  <si>
    <t>EO2</t>
  </si>
  <si>
    <t>ROCK FILTER DAM</t>
  </si>
  <si>
    <t xml:space="preserve">SW3P (OFFSITE WATER PHASE II) SUBTOTAL </t>
  </si>
  <si>
    <t>REVEGETATION OF EASEMENTS (TEMPORATY  &amp; PERMANENT)</t>
  </si>
  <si>
    <t>WOS41</t>
  </si>
  <si>
    <t>WOS42</t>
  </si>
  <si>
    <t>WOS43</t>
  </si>
  <si>
    <t>WOS44</t>
  </si>
  <si>
    <t>WOS45</t>
  </si>
  <si>
    <t>WOS46</t>
  </si>
  <si>
    <t>WOS47</t>
  </si>
  <si>
    <t>WOS48</t>
  </si>
  <si>
    <t>EO4</t>
  </si>
  <si>
    <t>EO5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</si>
</sst>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Source Sans Pro"/>
      <family val="2"/>
    </font>
    <font>
      <sz val="11"/>
      <color theme="1"/>
      <name val="Aptos Narrow"/>
      <family val="2"/>
      <scheme val="minor"/>
    </font>
    <font>
      <b/>
      <sz val="10"/>
      <color theme="1"/>
      <name val="Source Sans Pro"/>
      <family val="2"/>
    </font>
    <font>
      <b/>
      <i/>
      <sz val="10"/>
      <color theme="1"/>
      <name val="Source Sans Pro"/>
      <family val="2"/>
    </font>
    <font>
      <b/>
      <u val="singleAccounting"/>
      <sz val="10"/>
      <color theme="1"/>
      <name val="Source Sans Pro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 applyProtection="1">
      <alignment horizontal="center" vertical="top" wrapText="1"/>
    </xf>
    <xf numFmtId="44" fontId="3" fillId="0" borderId="5" xfId="2" applyFont="1" applyBorder="1" applyAlignment="1" applyProtection="1">
      <alignment horizontal="center" vertical="top" wrapText="1"/>
    </xf>
    <xf numFmtId="44" fontId="3" fillId="0" borderId="6" xfId="2" applyFont="1" applyBorder="1" applyAlignment="1" applyProtection="1">
      <alignment horizontal="center" vertical="top" wrapText="1"/>
    </xf>
    <xf numFmtId="44" fontId="4" fillId="0" borderId="9" xfId="2" applyFont="1" applyBorder="1" applyAlignment="1" applyProtection="1">
      <alignment vertical="top" wrapText="1"/>
    </xf>
    <xf numFmtId="44" fontId="5" fillId="0" borderId="6" xfId="2" applyFont="1" applyBorder="1" applyAlignment="1" applyProtection="1">
      <alignment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3" fontId="1" fillId="0" borderId="8" xfId="1" applyFont="1" applyBorder="1" applyAlignment="1" applyProtection="1">
      <alignment vertical="top" wrapText="1"/>
    </xf>
    <xf numFmtId="164" fontId="1" fillId="0" borderId="8" xfId="1" applyNumberFormat="1" applyFont="1" applyBorder="1" applyAlignment="1">
      <alignment horizontal="right" vertical="top" wrapText="1"/>
    </xf>
    <xf numFmtId="44" fontId="1" fillId="2" borderId="8" xfId="2" applyFont="1" applyFill="1" applyBorder="1" applyAlignment="1" applyProtection="1">
      <alignment vertical="top" wrapText="1"/>
      <protection locked="0"/>
    </xf>
    <xf numFmtId="44" fontId="1" fillId="0" borderId="9" xfId="2" applyFont="1" applyFill="1" applyBorder="1" applyAlignment="1" applyProtection="1">
      <alignment vertical="top" wrapText="1"/>
    </xf>
    <xf numFmtId="0" fontId="1" fillId="0" borderId="8" xfId="0" applyFont="1" applyBorder="1" applyAlignment="1">
      <alignment horizontal="right" vertical="top" wrapText="1"/>
    </xf>
    <xf numFmtId="43" fontId="1" fillId="0" borderId="8" xfId="1" applyFont="1" applyFill="1" applyBorder="1" applyAlignment="1" applyProtection="1">
      <alignment vertical="top" wrapText="1"/>
    </xf>
    <xf numFmtId="3" fontId="1" fillId="0" borderId="8" xfId="0" applyNumberFormat="1" applyFont="1" applyBorder="1" applyAlignment="1">
      <alignment horizontal="righ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CDE8-10CF-40C7-A884-50412AEA2971}">
  <sheetPr>
    <pageSetUpPr fitToPage="1"/>
  </sheetPr>
  <dimension ref="A1:F79"/>
  <sheetViews>
    <sheetView tabSelected="1" view="pageBreakPreview" topLeftCell="A7" zoomScaleNormal="90" zoomScaleSheetLayoutView="100" workbookViewId="0">
      <selection activeCell="E11" sqref="E11"/>
    </sheetView>
  </sheetViews>
  <sheetFormatPr defaultRowHeight="15.75" x14ac:dyDescent="0.3"/>
  <cols>
    <col min="1" max="1" width="10.5703125" style="16" customWidth="1"/>
    <col min="2" max="2" width="38.42578125" style="16" customWidth="1"/>
    <col min="3" max="3" width="7" style="16" customWidth="1"/>
    <col min="4" max="4" width="12.28515625" style="16" customWidth="1"/>
    <col min="5" max="5" width="19" style="16" customWidth="1"/>
    <col min="6" max="6" width="18.5703125" style="16" customWidth="1"/>
    <col min="7" max="13" width="9.140625" style="16"/>
    <col min="14" max="14" width="32.85546875" style="16" customWidth="1"/>
    <col min="15" max="16384" width="9.140625" style="16"/>
  </cols>
  <sheetData>
    <row r="1" spans="1:6" ht="30.75" customHeight="1" thickTop="1" x14ac:dyDescent="0.3">
      <c r="A1" s="13" t="s">
        <v>0</v>
      </c>
      <c r="B1" s="14"/>
      <c r="C1" s="14"/>
      <c r="D1" s="14"/>
      <c r="E1" s="14"/>
      <c r="F1" s="15"/>
    </row>
    <row r="2" spans="1:6" ht="30.75" customHeight="1" thickBot="1" x14ac:dyDescent="0.3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</row>
    <row r="3" spans="1:6" ht="30.75" customHeight="1" thickTop="1" x14ac:dyDescent="0.3">
      <c r="A3" s="17" t="s">
        <v>19</v>
      </c>
      <c r="B3" s="18" t="s">
        <v>11</v>
      </c>
      <c r="C3" s="19" t="s">
        <v>8</v>
      </c>
      <c r="D3" s="20">
        <v>17056</v>
      </c>
      <c r="E3" s="21">
        <v>0</v>
      </c>
      <c r="F3" s="22">
        <f t="shared" ref="F3:F69" si="0">ROUND(D3*E3,2)</f>
        <v>0</v>
      </c>
    </row>
    <row r="4" spans="1:6" ht="30.75" customHeight="1" x14ac:dyDescent="0.3">
      <c r="A4" s="17" t="s">
        <v>20</v>
      </c>
      <c r="B4" s="18" t="s">
        <v>37</v>
      </c>
      <c r="C4" s="19" t="s">
        <v>8</v>
      </c>
      <c r="D4" s="20">
        <v>1000</v>
      </c>
      <c r="E4" s="21">
        <v>0</v>
      </c>
      <c r="F4" s="22">
        <f t="shared" si="0"/>
        <v>0</v>
      </c>
    </row>
    <row r="5" spans="1:6" ht="30.75" customHeight="1" x14ac:dyDescent="0.3">
      <c r="A5" s="17" t="s">
        <v>21</v>
      </c>
      <c r="B5" s="18" t="s">
        <v>12</v>
      </c>
      <c r="C5" s="19" t="s">
        <v>7</v>
      </c>
      <c r="D5" s="23">
        <v>24</v>
      </c>
      <c r="E5" s="21">
        <v>0</v>
      </c>
      <c r="F5" s="22">
        <f t="shared" si="0"/>
        <v>0</v>
      </c>
    </row>
    <row r="6" spans="1:6" ht="30.75" customHeight="1" x14ac:dyDescent="0.3">
      <c r="A6" s="17" t="s">
        <v>22</v>
      </c>
      <c r="B6" s="18" t="s">
        <v>71</v>
      </c>
      <c r="C6" s="24" t="s">
        <v>8</v>
      </c>
      <c r="D6" s="23">
        <v>101</v>
      </c>
      <c r="E6" s="21"/>
      <c r="F6" s="22"/>
    </row>
    <row r="7" spans="1:6" ht="30.75" customHeight="1" x14ac:dyDescent="0.3">
      <c r="A7" s="17" t="s">
        <v>22</v>
      </c>
      <c r="B7" s="18" t="s">
        <v>23</v>
      </c>
      <c r="C7" s="19" t="s">
        <v>7</v>
      </c>
      <c r="D7" s="23">
        <v>1</v>
      </c>
      <c r="E7" s="21">
        <v>0</v>
      </c>
      <c r="F7" s="22">
        <f t="shared" si="0"/>
        <v>0</v>
      </c>
    </row>
    <row r="8" spans="1:6" ht="30.75" customHeight="1" x14ac:dyDescent="0.3">
      <c r="A8" s="17" t="s">
        <v>24</v>
      </c>
      <c r="B8" s="18" t="s">
        <v>13</v>
      </c>
      <c r="C8" s="19" t="s">
        <v>7</v>
      </c>
      <c r="D8" s="23">
        <v>19</v>
      </c>
      <c r="E8" s="21">
        <v>0</v>
      </c>
      <c r="F8" s="22">
        <f t="shared" si="0"/>
        <v>0</v>
      </c>
    </row>
    <row r="9" spans="1:6" ht="30.75" customHeight="1" x14ac:dyDescent="0.3">
      <c r="A9" s="17" t="s">
        <v>25</v>
      </c>
      <c r="B9" s="18" t="s">
        <v>14</v>
      </c>
      <c r="C9" s="19" t="s">
        <v>15</v>
      </c>
      <c r="D9" s="23">
        <v>5</v>
      </c>
      <c r="E9" s="21">
        <v>0</v>
      </c>
      <c r="F9" s="22">
        <f t="shared" si="0"/>
        <v>0</v>
      </c>
    </row>
    <row r="10" spans="1:6" ht="30.75" customHeight="1" x14ac:dyDescent="0.3">
      <c r="A10" s="17" t="s">
        <v>26</v>
      </c>
      <c r="B10" s="18" t="s">
        <v>16</v>
      </c>
      <c r="C10" s="19" t="s">
        <v>7</v>
      </c>
      <c r="D10" s="23">
        <v>3</v>
      </c>
      <c r="E10" s="21">
        <v>0</v>
      </c>
      <c r="F10" s="22">
        <f t="shared" ref="F10:F11" si="1">ROUND(D10*E10,2)</f>
        <v>0</v>
      </c>
    </row>
    <row r="11" spans="1:6" ht="30.75" customHeight="1" x14ac:dyDescent="0.3">
      <c r="A11" s="17" t="s">
        <v>27</v>
      </c>
      <c r="B11" s="18" t="s">
        <v>17</v>
      </c>
      <c r="C11" s="19" t="s">
        <v>7</v>
      </c>
      <c r="D11" s="23">
        <v>1</v>
      </c>
      <c r="E11" s="21">
        <v>0</v>
      </c>
      <c r="F11" s="22">
        <f t="shared" si="1"/>
        <v>0</v>
      </c>
    </row>
    <row r="12" spans="1:6" ht="30.75" customHeight="1" x14ac:dyDescent="0.3">
      <c r="A12" s="17" t="s">
        <v>28</v>
      </c>
      <c r="B12" s="18" t="s">
        <v>10</v>
      </c>
      <c r="C12" s="19" t="s">
        <v>8</v>
      </c>
      <c r="D12" s="20">
        <v>17056</v>
      </c>
      <c r="E12" s="21">
        <v>0</v>
      </c>
      <c r="F12" s="22">
        <f t="shared" si="0"/>
        <v>0</v>
      </c>
    </row>
    <row r="13" spans="1:6" ht="30.75" customHeight="1" x14ac:dyDescent="0.3">
      <c r="A13" s="17" t="s">
        <v>29</v>
      </c>
      <c r="B13" s="18" t="s">
        <v>18</v>
      </c>
      <c r="C13" s="19" t="s">
        <v>7</v>
      </c>
      <c r="D13" s="23">
        <v>1</v>
      </c>
      <c r="E13" s="21">
        <v>0</v>
      </c>
      <c r="F13" s="22">
        <f t="shared" si="0"/>
        <v>0</v>
      </c>
    </row>
    <row r="14" spans="1:6" ht="30.75" customHeight="1" x14ac:dyDescent="0.3">
      <c r="A14" s="17" t="s">
        <v>30</v>
      </c>
      <c r="B14" s="18" t="s">
        <v>41</v>
      </c>
      <c r="C14" s="19" t="s">
        <v>7</v>
      </c>
      <c r="D14" s="23">
        <v>1</v>
      </c>
      <c r="E14" s="21">
        <v>0</v>
      </c>
      <c r="F14" s="22">
        <f t="shared" ref="F14:F63" si="2">ROUND(D14*E14,2)</f>
        <v>0</v>
      </c>
    </row>
    <row r="15" spans="1:6" ht="30.75" customHeight="1" x14ac:dyDescent="0.3">
      <c r="A15" s="17" t="s">
        <v>31</v>
      </c>
      <c r="B15" s="18" t="s">
        <v>42</v>
      </c>
      <c r="C15" s="19" t="s">
        <v>7</v>
      </c>
      <c r="D15" s="23">
        <v>1</v>
      </c>
      <c r="E15" s="21">
        <v>0</v>
      </c>
      <c r="F15" s="22">
        <f t="shared" si="2"/>
        <v>0</v>
      </c>
    </row>
    <row r="16" spans="1:6" ht="30.75" customHeight="1" x14ac:dyDescent="0.3">
      <c r="A16" s="17" t="s">
        <v>32</v>
      </c>
      <c r="B16" s="18" t="s">
        <v>45</v>
      </c>
      <c r="C16" s="19" t="s">
        <v>8</v>
      </c>
      <c r="D16" s="23">
        <v>99</v>
      </c>
      <c r="E16" s="21">
        <v>0</v>
      </c>
      <c r="F16" s="22">
        <f t="shared" ref="F16:F47" si="3">ROUND(D16*E16,2)</f>
        <v>0</v>
      </c>
    </row>
    <row r="17" spans="1:6" ht="30.75" customHeight="1" x14ac:dyDescent="0.3">
      <c r="A17" s="17" t="s">
        <v>33</v>
      </c>
      <c r="B17" s="18" t="s">
        <v>82</v>
      </c>
      <c r="C17" s="19" t="s">
        <v>9</v>
      </c>
      <c r="D17" s="23">
        <f>13+21</f>
        <v>34</v>
      </c>
      <c r="E17" s="21">
        <v>0</v>
      </c>
      <c r="F17" s="22">
        <f t="shared" si="3"/>
        <v>0</v>
      </c>
    </row>
    <row r="18" spans="1:6" ht="30.75" customHeight="1" x14ac:dyDescent="0.3">
      <c r="A18" s="17" t="s">
        <v>34</v>
      </c>
      <c r="B18" s="18" t="s">
        <v>72</v>
      </c>
      <c r="C18" s="19" t="s">
        <v>8</v>
      </c>
      <c r="D18" s="23">
        <v>59</v>
      </c>
      <c r="E18" s="21">
        <v>0</v>
      </c>
      <c r="F18" s="22">
        <f>ROUND(D18*E18,2)</f>
        <v>0</v>
      </c>
    </row>
    <row r="19" spans="1:6" ht="30.75" customHeight="1" x14ac:dyDescent="0.3">
      <c r="A19" s="17"/>
      <c r="B19" s="18" t="s">
        <v>57</v>
      </c>
      <c r="C19" s="19" t="s">
        <v>9</v>
      </c>
      <c r="D19" s="23">
        <v>42</v>
      </c>
      <c r="E19" s="21">
        <v>0</v>
      </c>
      <c r="F19" s="22">
        <f t="shared" ref="F19:F20" si="4">ROUND(D19*E19,2)</f>
        <v>0</v>
      </c>
    </row>
    <row r="20" spans="1:6" ht="30.75" customHeight="1" x14ac:dyDescent="0.3">
      <c r="A20" s="17"/>
      <c r="B20" s="18" t="s">
        <v>58</v>
      </c>
      <c r="C20" s="19" t="s">
        <v>36</v>
      </c>
      <c r="D20" s="23">
        <v>18</v>
      </c>
      <c r="E20" s="21">
        <v>0</v>
      </c>
      <c r="F20" s="22">
        <f t="shared" si="4"/>
        <v>0</v>
      </c>
    </row>
    <row r="21" spans="1:6" ht="30.75" customHeight="1" x14ac:dyDescent="0.3">
      <c r="A21" s="17" t="s">
        <v>38</v>
      </c>
      <c r="B21" s="18" t="s">
        <v>60</v>
      </c>
      <c r="C21" s="19" t="s">
        <v>8</v>
      </c>
      <c r="D21" s="23">
        <v>80</v>
      </c>
      <c r="E21" s="21">
        <v>0</v>
      </c>
      <c r="F21" s="22">
        <f t="shared" si="3"/>
        <v>0</v>
      </c>
    </row>
    <row r="22" spans="1:6" ht="30.75" customHeight="1" x14ac:dyDescent="0.3">
      <c r="A22" s="17"/>
      <c r="B22" s="18" t="s">
        <v>57</v>
      </c>
      <c r="C22" s="19" t="s">
        <v>9</v>
      </c>
      <c r="D22" s="23">
        <v>76</v>
      </c>
      <c r="E22" s="21">
        <v>0</v>
      </c>
      <c r="F22" s="22">
        <f t="shared" si="3"/>
        <v>0</v>
      </c>
    </row>
    <row r="23" spans="1:6" ht="30.75" customHeight="1" x14ac:dyDescent="0.3">
      <c r="A23" s="17"/>
      <c r="B23" s="18" t="s">
        <v>58</v>
      </c>
      <c r="C23" s="19" t="s">
        <v>36</v>
      </c>
      <c r="D23" s="23">
        <v>51</v>
      </c>
      <c r="E23" s="21">
        <v>0</v>
      </c>
      <c r="F23" s="22">
        <f t="shared" si="3"/>
        <v>0</v>
      </c>
    </row>
    <row r="24" spans="1:6" ht="30.75" customHeight="1" x14ac:dyDescent="0.3">
      <c r="A24" s="17" t="s">
        <v>39</v>
      </c>
      <c r="B24" s="18" t="s">
        <v>44</v>
      </c>
      <c r="C24" s="19" t="s">
        <v>8</v>
      </c>
      <c r="D24" s="23">
        <v>125</v>
      </c>
      <c r="E24" s="21">
        <v>0</v>
      </c>
      <c r="F24" s="22">
        <f t="shared" si="3"/>
        <v>0</v>
      </c>
    </row>
    <row r="25" spans="1:6" ht="30.75" customHeight="1" x14ac:dyDescent="0.3">
      <c r="A25" s="17"/>
      <c r="B25" s="18" t="s">
        <v>57</v>
      </c>
      <c r="C25" s="19" t="s">
        <v>9</v>
      </c>
      <c r="D25" s="23">
        <v>118</v>
      </c>
      <c r="E25" s="21">
        <v>0</v>
      </c>
      <c r="F25" s="22">
        <f t="shared" si="3"/>
        <v>0</v>
      </c>
    </row>
    <row r="26" spans="1:6" ht="30.75" customHeight="1" x14ac:dyDescent="0.3">
      <c r="A26" s="17"/>
      <c r="B26" s="18" t="s">
        <v>58</v>
      </c>
      <c r="C26" s="19" t="s">
        <v>36</v>
      </c>
      <c r="D26" s="23">
        <v>79</v>
      </c>
      <c r="E26" s="21">
        <v>0</v>
      </c>
      <c r="F26" s="22">
        <f t="shared" si="3"/>
        <v>0</v>
      </c>
    </row>
    <row r="27" spans="1:6" ht="30.75" customHeight="1" x14ac:dyDescent="0.3">
      <c r="A27" s="17" t="s">
        <v>59</v>
      </c>
      <c r="B27" s="18" t="s">
        <v>63</v>
      </c>
      <c r="C27" s="19" t="s">
        <v>8</v>
      </c>
      <c r="D27" s="23">
        <v>24</v>
      </c>
      <c r="E27" s="21">
        <v>0</v>
      </c>
      <c r="F27" s="22">
        <f t="shared" si="3"/>
        <v>0</v>
      </c>
    </row>
    <row r="28" spans="1:6" ht="30.75" customHeight="1" x14ac:dyDescent="0.3">
      <c r="A28" s="17"/>
      <c r="B28" s="18" t="s">
        <v>62</v>
      </c>
      <c r="C28" s="19" t="s">
        <v>9</v>
      </c>
      <c r="D28" s="23">
        <v>22</v>
      </c>
      <c r="E28" s="21">
        <v>0</v>
      </c>
      <c r="F28" s="22">
        <f t="shared" si="3"/>
        <v>0</v>
      </c>
    </row>
    <row r="29" spans="1:6" ht="30.75" customHeight="1" x14ac:dyDescent="0.3">
      <c r="A29" s="17"/>
      <c r="B29" s="18" t="s">
        <v>58</v>
      </c>
      <c r="C29" s="19" t="s">
        <v>36</v>
      </c>
      <c r="D29" s="23">
        <v>15</v>
      </c>
      <c r="E29" s="21">
        <v>0</v>
      </c>
      <c r="F29" s="22">
        <f t="shared" si="3"/>
        <v>0</v>
      </c>
    </row>
    <row r="30" spans="1:6" ht="30.75" customHeight="1" x14ac:dyDescent="0.3">
      <c r="A30" s="17" t="s">
        <v>61</v>
      </c>
      <c r="B30" s="18" t="s">
        <v>64</v>
      </c>
      <c r="C30" s="19" t="s">
        <v>8</v>
      </c>
      <c r="D30" s="23">
        <v>53</v>
      </c>
      <c r="E30" s="21">
        <v>0</v>
      </c>
      <c r="F30" s="22">
        <f t="shared" si="3"/>
        <v>0</v>
      </c>
    </row>
    <row r="31" spans="1:6" ht="30.75" customHeight="1" x14ac:dyDescent="0.3">
      <c r="A31" s="17"/>
      <c r="B31" s="18" t="s">
        <v>62</v>
      </c>
      <c r="C31" s="19" t="s">
        <v>9</v>
      </c>
      <c r="D31" s="23">
        <v>50</v>
      </c>
      <c r="E31" s="21">
        <v>0</v>
      </c>
      <c r="F31" s="22">
        <f t="shared" si="3"/>
        <v>0</v>
      </c>
    </row>
    <row r="32" spans="1:6" ht="30.75" customHeight="1" x14ac:dyDescent="0.3">
      <c r="A32" s="17"/>
      <c r="B32" s="18" t="s">
        <v>58</v>
      </c>
      <c r="C32" s="19" t="s">
        <v>36</v>
      </c>
      <c r="D32" s="23">
        <v>33</v>
      </c>
      <c r="E32" s="21">
        <v>0</v>
      </c>
      <c r="F32" s="22">
        <f t="shared" si="3"/>
        <v>0</v>
      </c>
    </row>
    <row r="33" spans="1:6" ht="47.25" x14ac:dyDescent="0.3">
      <c r="A33" s="17" t="s">
        <v>83</v>
      </c>
      <c r="B33" s="18" t="s">
        <v>65</v>
      </c>
      <c r="C33" s="19" t="s">
        <v>8</v>
      </c>
      <c r="D33" s="23">
        <v>28</v>
      </c>
      <c r="E33" s="21">
        <v>0</v>
      </c>
      <c r="F33" s="22">
        <f t="shared" si="3"/>
        <v>0</v>
      </c>
    </row>
    <row r="34" spans="1:6" ht="30.75" customHeight="1" x14ac:dyDescent="0.3">
      <c r="A34" s="17"/>
      <c r="B34" s="18" t="s">
        <v>66</v>
      </c>
      <c r="C34" s="19" t="s">
        <v>9</v>
      </c>
      <c r="D34" s="23">
        <v>26</v>
      </c>
      <c r="E34" s="21">
        <v>0</v>
      </c>
      <c r="F34" s="22">
        <f t="shared" si="3"/>
        <v>0</v>
      </c>
    </row>
    <row r="35" spans="1:6" ht="30.75" customHeight="1" x14ac:dyDescent="0.3">
      <c r="A35" s="17"/>
      <c r="B35" s="18" t="s">
        <v>67</v>
      </c>
      <c r="C35" s="19" t="s">
        <v>36</v>
      </c>
      <c r="D35" s="23">
        <v>6</v>
      </c>
      <c r="E35" s="21">
        <v>0</v>
      </c>
      <c r="F35" s="22">
        <f t="shared" si="3"/>
        <v>0</v>
      </c>
    </row>
    <row r="36" spans="1:6" ht="30.75" customHeight="1" x14ac:dyDescent="0.3">
      <c r="A36" s="17" t="s">
        <v>40</v>
      </c>
      <c r="B36" s="18" t="s">
        <v>68</v>
      </c>
      <c r="C36" s="19" t="s">
        <v>8</v>
      </c>
      <c r="D36" s="23">
        <v>42</v>
      </c>
      <c r="E36" s="21">
        <v>0</v>
      </c>
      <c r="F36" s="22">
        <f t="shared" ref="F36:F41" si="5">ROUND(D36*E36,2)</f>
        <v>0</v>
      </c>
    </row>
    <row r="37" spans="1:6" ht="30.75" customHeight="1" x14ac:dyDescent="0.3">
      <c r="A37" s="17"/>
      <c r="B37" s="18" t="s">
        <v>57</v>
      </c>
      <c r="C37" s="19" t="s">
        <v>9</v>
      </c>
      <c r="D37" s="23">
        <v>22</v>
      </c>
      <c r="E37" s="21">
        <v>0</v>
      </c>
      <c r="F37" s="22">
        <f t="shared" si="5"/>
        <v>0</v>
      </c>
    </row>
    <row r="38" spans="1:6" ht="30.75" customHeight="1" x14ac:dyDescent="0.3">
      <c r="A38" s="17"/>
      <c r="B38" s="18" t="s">
        <v>58</v>
      </c>
      <c r="C38" s="19" t="s">
        <v>36</v>
      </c>
      <c r="D38" s="23">
        <v>15</v>
      </c>
      <c r="E38" s="21">
        <v>0</v>
      </c>
      <c r="F38" s="22">
        <f t="shared" si="5"/>
        <v>0</v>
      </c>
    </row>
    <row r="39" spans="1:6" ht="30.75" customHeight="1" x14ac:dyDescent="0.3">
      <c r="A39" s="17" t="s">
        <v>48</v>
      </c>
      <c r="B39" s="18" t="s">
        <v>69</v>
      </c>
      <c r="C39" s="19" t="s">
        <v>8</v>
      </c>
      <c r="D39" s="23">
        <v>33</v>
      </c>
      <c r="E39" s="21">
        <v>0</v>
      </c>
      <c r="F39" s="22">
        <f t="shared" si="5"/>
        <v>0</v>
      </c>
    </row>
    <row r="40" spans="1:6" ht="30.75" customHeight="1" x14ac:dyDescent="0.3">
      <c r="A40" s="17"/>
      <c r="B40" s="18" t="s">
        <v>57</v>
      </c>
      <c r="C40" s="19" t="s">
        <v>9</v>
      </c>
      <c r="D40" s="23">
        <v>22</v>
      </c>
      <c r="E40" s="21">
        <v>0</v>
      </c>
      <c r="F40" s="22">
        <f t="shared" si="5"/>
        <v>0</v>
      </c>
    </row>
    <row r="41" spans="1:6" ht="30.75" customHeight="1" x14ac:dyDescent="0.3">
      <c r="A41" s="17"/>
      <c r="B41" s="18" t="s">
        <v>58</v>
      </c>
      <c r="C41" s="19" t="s">
        <v>36</v>
      </c>
      <c r="D41" s="23">
        <v>14</v>
      </c>
      <c r="E41" s="21">
        <v>0</v>
      </c>
      <c r="F41" s="22">
        <f t="shared" si="5"/>
        <v>0</v>
      </c>
    </row>
    <row r="42" spans="1:6" ht="30.75" customHeight="1" x14ac:dyDescent="0.3">
      <c r="A42" s="17" t="s">
        <v>49</v>
      </c>
      <c r="B42" s="18" t="s">
        <v>43</v>
      </c>
      <c r="C42" s="19" t="s">
        <v>7</v>
      </c>
      <c r="D42" s="23">
        <v>2</v>
      </c>
      <c r="E42" s="21">
        <v>0</v>
      </c>
      <c r="F42" s="22">
        <f t="shared" si="3"/>
        <v>0</v>
      </c>
    </row>
    <row r="43" spans="1:6" ht="30.75" customHeight="1" x14ac:dyDescent="0.3">
      <c r="A43" s="17" t="s">
        <v>50</v>
      </c>
      <c r="B43" s="18" t="s">
        <v>73</v>
      </c>
      <c r="C43" s="19" t="s">
        <v>7</v>
      </c>
      <c r="D43" s="23">
        <v>1</v>
      </c>
      <c r="E43" s="21">
        <v>0</v>
      </c>
      <c r="F43" s="22">
        <f t="shared" si="3"/>
        <v>0</v>
      </c>
    </row>
    <row r="44" spans="1:6" ht="30.75" customHeight="1" x14ac:dyDescent="0.3">
      <c r="A44" s="17" t="s">
        <v>51</v>
      </c>
      <c r="B44" s="18" t="s">
        <v>74</v>
      </c>
      <c r="C44" s="19" t="s">
        <v>7</v>
      </c>
      <c r="D44" s="23">
        <v>1</v>
      </c>
      <c r="E44" s="21">
        <v>0</v>
      </c>
      <c r="F44" s="22">
        <f t="shared" si="3"/>
        <v>0</v>
      </c>
    </row>
    <row r="45" spans="1:6" ht="30.75" customHeight="1" x14ac:dyDescent="0.3">
      <c r="A45" s="17" t="s">
        <v>52</v>
      </c>
      <c r="B45" s="18" t="s">
        <v>75</v>
      </c>
      <c r="C45" s="19" t="s">
        <v>76</v>
      </c>
      <c r="D45" s="23">
        <v>1</v>
      </c>
      <c r="E45" s="21">
        <v>0</v>
      </c>
      <c r="F45" s="22">
        <f t="shared" si="3"/>
        <v>0</v>
      </c>
    </row>
    <row r="46" spans="1:6" ht="30.75" customHeight="1" x14ac:dyDescent="0.3">
      <c r="A46" s="17" t="s">
        <v>53</v>
      </c>
      <c r="B46" s="18" t="s">
        <v>74</v>
      </c>
      <c r="C46" s="19" t="s">
        <v>76</v>
      </c>
      <c r="D46" s="23">
        <v>1</v>
      </c>
      <c r="E46" s="21">
        <v>0</v>
      </c>
      <c r="F46" s="22">
        <f t="shared" si="3"/>
        <v>0</v>
      </c>
    </row>
    <row r="47" spans="1:6" ht="30.75" customHeight="1" x14ac:dyDescent="0.3">
      <c r="A47" s="17" t="s">
        <v>54</v>
      </c>
      <c r="B47" s="18" t="s">
        <v>78</v>
      </c>
      <c r="C47" s="19" t="s">
        <v>7</v>
      </c>
      <c r="D47" s="23">
        <v>1</v>
      </c>
      <c r="E47" s="21">
        <v>0</v>
      </c>
      <c r="F47" s="22">
        <f t="shared" si="3"/>
        <v>0</v>
      </c>
    </row>
    <row r="48" spans="1:6" ht="30.75" customHeight="1" x14ac:dyDescent="0.3">
      <c r="A48" s="17" t="s">
        <v>55</v>
      </c>
      <c r="B48" s="18" t="s">
        <v>77</v>
      </c>
      <c r="C48" s="19" t="s">
        <v>76</v>
      </c>
      <c r="D48" s="23">
        <v>1</v>
      </c>
      <c r="E48" s="21">
        <v>0</v>
      </c>
      <c r="F48" s="22">
        <f>ROUND(D48*E48,2)</f>
        <v>0</v>
      </c>
    </row>
    <row r="49" spans="1:6" ht="30.75" customHeight="1" x14ac:dyDescent="0.3">
      <c r="A49" s="17" t="s">
        <v>79</v>
      </c>
      <c r="B49" s="18" t="s">
        <v>91</v>
      </c>
      <c r="C49" s="19" t="s">
        <v>8</v>
      </c>
      <c r="D49" s="23">
        <v>40</v>
      </c>
      <c r="E49" s="21">
        <v>0</v>
      </c>
      <c r="F49" s="22">
        <f>ROUND(D49*E49,2)</f>
        <v>0</v>
      </c>
    </row>
    <row r="50" spans="1:6" ht="30.75" customHeight="1" x14ac:dyDescent="0.3">
      <c r="A50" s="17" t="s">
        <v>80</v>
      </c>
      <c r="B50" s="18" t="s">
        <v>92</v>
      </c>
      <c r="C50" s="19" t="s">
        <v>8</v>
      </c>
      <c r="D50" s="23">
        <f>41+57</f>
        <v>98</v>
      </c>
      <c r="E50" s="21">
        <v>0</v>
      </c>
      <c r="F50" s="22">
        <f>ROUND(D50*E50,2)</f>
        <v>0</v>
      </c>
    </row>
    <row r="51" spans="1:6" ht="30.75" customHeight="1" x14ac:dyDescent="0.3">
      <c r="A51" s="17" t="s">
        <v>81</v>
      </c>
      <c r="B51" s="18" t="s">
        <v>93</v>
      </c>
      <c r="C51" s="19" t="s">
        <v>8</v>
      </c>
      <c r="D51" s="23">
        <f>40+5+6</f>
        <v>51</v>
      </c>
      <c r="E51" s="21">
        <v>0</v>
      </c>
      <c r="F51" s="22">
        <f t="shared" ref="F51:F56" si="6">ROUND(D51*E51,2)</f>
        <v>0</v>
      </c>
    </row>
    <row r="52" spans="1:6" ht="30.75" customHeight="1" x14ac:dyDescent="0.3">
      <c r="A52" s="17" t="s">
        <v>84</v>
      </c>
      <c r="B52" s="18" t="s">
        <v>94</v>
      </c>
      <c r="C52" s="19" t="s">
        <v>8</v>
      </c>
      <c r="D52" s="23">
        <v>24</v>
      </c>
      <c r="E52" s="21">
        <v>0</v>
      </c>
      <c r="F52" s="22">
        <f t="shared" si="6"/>
        <v>0</v>
      </c>
    </row>
    <row r="53" spans="1:6" ht="30.75" customHeight="1" x14ac:dyDescent="0.3">
      <c r="A53" s="17" t="s">
        <v>85</v>
      </c>
      <c r="B53" s="18" t="s">
        <v>95</v>
      </c>
      <c r="C53" s="19" t="s">
        <v>8</v>
      </c>
      <c r="D53" s="23">
        <f>50+53</f>
        <v>103</v>
      </c>
      <c r="E53" s="21">
        <v>0</v>
      </c>
      <c r="F53" s="22">
        <f t="shared" si="6"/>
        <v>0</v>
      </c>
    </row>
    <row r="54" spans="1:6" ht="30.75" customHeight="1" x14ac:dyDescent="0.3">
      <c r="A54" s="17" t="s">
        <v>86</v>
      </c>
      <c r="B54" s="18" t="s">
        <v>96</v>
      </c>
      <c r="C54" s="19" t="s">
        <v>8</v>
      </c>
      <c r="D54" s="23">
        <v>49</v>
      </c>
      <c r="E54" s="21">
        <v>0</v>
      </c>
      <c r="F54" s="22">
        <f t="shared" si="6"/>
        <v>0</v>
      </c>
    </row>
    <row r="55" spans="1:6" ht="30.75" customHeight="1" x14ac:dyDescent="0.3">
      <c r="A55" s="17" t="s">
        <v>87</v>
      </c>
      <c r="B55" s="18" t="s">
        <v>97</v>
      </c>
      <c r="C55" s="19" t="s">
        <v>8</v>
      </c>
      <c r="D55" s="23">
        <v>111</v>
      </c>
      <c r="E55" s="21">
        <v>0</v>
      </c>
      <c r="F55" s="22">
        <f t="shared" si="6"/>
        <v>0</v>
      </c>
    </row>
    <row r="56" spans="1:6" ht="30.75" customHeight="1" x14ac:dyDescent="0.3">
      <c r="A56" s="17" t="s">
        <v>88</v>
      </c>
      <c r="B56" s="18" t="s">
        <v>98</v>
      </c>
      <c r="C56" s="19" t="s">
        <v>8</v>
      </c>
      <c r="D56" s="23">
        <v>10</v>
      </c>
      <c r="E56" s="21">
        <v>0</v>
      </c>
      <c r="F56" s="22">
        <f t="shared" si="6"/>
        <v>0</v>
      </c>
    </row>
    <row r="57" spans="1:6" ht="30.75" customHeight="1" x14ac:dyDescent="0.3">
      <c r="A57" s="8" t="s">
        <v>46</v>
      </c>
      <c r="B57" s="9"/>
      <c r="C57" s="9"/>
      <c r="D57" s="9"/>
      <c r="E57" s="10"/>
      <c r="F57" s="6">
        <f>SUBTOTAL(9,F3:F56)</f>
        <v>0</v>
      </c>
    </row>
    <row r="58" spans="1:6" ht="30.75" customHeight="1" x14ac:dyDescent="0.3">
      <c r="A58" s="17" t="s">
        <v>89</v>
      </c>
      <c r="B58" s="18" t="s">
        <v>11</v>
      </c>
      <c r="C58" s="19" t="s">
        <v>8</v>
      </c>
      <c r="D58" s="23">
        <v>242</v>
      </c>
      <c r="E58" s="21">
        <v>0</v>
      </c>
      <c r="F58" s="22">
        <f t="shared" si="2"/>
        <v>0</v>
      </c>
    </row>
    <row r="59" spans="1:6" ht="30.75" customHeight="1" x14ac:dyDescent="0.3">
      <c r="A59" s="17" t="s">
        <v>90</v>
      </c>
      <c r="B59" s="18" t="s">
        <v>70</v>
      </c>
      <c r="C59" s="19" t="s">
        <v>8</v>
      </c>
      <c r="D59" s="23">
        <v>31</v>
      </c>
      <c r="E59" s="21"/>
      <c r="F59" s="22"/>
    </row>
    <row r="60" spans="1:6" ht="30.75" customHeight="1" x14ac:dyDescent="0.3">
      <c r="A60" s="17" t="s">
        <v>107</v>
      </c>
      <c r="B60" s="18" t="s">
        <v>12</v>
      </c>
      <c r="C60" s="19" t="s">
        <v>7</v>
      </c>
      <c r="D60" s="23">
        <v>5</v>
      </c>
      <c r="E60" s="21">
        <v>0</v>
      </c>
      <c r="F60" s="22">
        <f t="shared" si="2"/>
        <v>0</v>
      </c>
    </row>
    <row r="61" spans="1:6" ht="30.75" customHeight="1" x14ac:dyDescent="0.3">
      <c r="A61" s="17" t="s">
        <v>108</v>
      </c>
      <c r="B61" s="18" t="s">
        <v>14</v>
      </c>
      <c r="C61" s="19" t="s">
        <v>15</v>
      </c>
      <c r="D61" s="23">
        <v>0.24</v>
      </c>
      <c r="E61" s="21">
        <v>0</v>
      </c>
      <c r="F61" s="22">
        <f t="shared" si="2"/>
        <v>0</v>
      </c>
    </row>
    <row r="62" spans="1:6" ht="30.75" customHeight="1" x14ac:dyDescent="0.3">
      <c r="A62" s="17" t="s">
        <v>109</v>
      </c>
      <c r="B62" s="18" t="s">
        <v>17</v>
      </c>
      <c r="C62" s="19" t="s">
        <v>7</v>
      </c>
      <c r="D62" s="23">
        <v>2</v>
      </c>
      <c r="E62" s="21">
        <v>0</v>
      </c>
      <c r="F62" s="22">
        <f t="shared" si="2"/>
        <v>0</v>
      </c>
    </row>
    <row r="63" spans="1:6" ht="30.75" customHeight="1" x14ac:dyDescent="0.3">
      <c r="A63" s="17" t="s">
        <v>110</v>
      </c>
      <c r="B63" s="18" t="s">
        <v>10</v>
      </c>
      <c r="C63" s="19" t="s">
        <v>8</v>
      </c>
      <c r="D63" s="23">
        <v>242</v>
      </c>
      <c r="E63" s="21">
        <v>0</v>
      </c>
      <c r="F63" s="22">
        <f t="shared" si="2"/>
        <v>0</v>
      </c>
    </row>
    <row r="64" spans="1:6" ht="30.75" customHeight="1" x14ac:dyDescent="0.3">
      <c r="A64" s="17" t="s">
        <v>111</v>
      </c>
      <c r="B64" s="18" t="s">
        <v>18</v>
      </c>
      <c r="C64" s="19" t="s">
        <v>7</v>
      </c>
      <c r="D64" s="23">
        <v>1</v>
      </c>
      <c r="E64" s="21">
        <v>0</v>
      </c>
      <c r="F64" s="22">
        <f t="shared" si="0"/>
        <v>0</v>
      </c>
    </row>
    <row r="65" spans="1:6" ht="30.75" customHeight="1" x14ac:dyDescent="0.3">
      <c r="A65" s="17" t="s">
        <v>112</v>
      </c>
      <c r="B65" s="18" t="s">
        <v>42</v>
      </c>
      <c r="C65" s="19" t="s">
        <v>7</v>
      </c>
      <c r="D65" s="23">
        <v>2</v>
      </c>
      <c r="E65" s="21">
        <v>0</v>
      </c>
      <c r="F65" s="22">
        <f t="shared" si="0"/>
        <v>0</v>
      </c>
    </row>
    <row r="66" spans="1:6" ht="30.75" customHeight="1" x14ac:dyDescent="0.3">
      <c r="A66" s="17" t="s">
        <v>113</v>
      </c>
      <c r="B66" s="18" t="s">
        <v>56</v>
      </c>
      <c r="C66" s="19" t="s">
        <v>8</v>
      </c>
      <c r="D66" s="23">
        <v>31</v>
      </c>
      <c r="E66" s="21">
        <v>0</v>
      </c>
      <c r="F66" s="22">
        <f t="shared" si="0"/>
        <v>0</v>
      </c>
    </row>
    <row r="67" spans="1:6" ht="30.75" customHeight="1" x14ac:dyDescent="0.3">
      <c r="A67" s="17"/>
      <c r="B67" s="18" t="s">
        <v>57</v>
      </c>
      <c r="C67" s="19" t="s">
        <v>9</v>
      </c>
      <c r="D67" s="23">
        <v>20</v>
      </c>
      <c r="E67" s="21">
        <v>0</v>
      </c>
      <c r="F67" s="22">
        <f t="shared" ref="F67:F68" si="7">ROUND(D67*E67,2)</f>
        <v>0</v>
      </c>
    </row>
    <row r="68" spans="1:6" ht="30.75" customHeight="1" x14ac:dyDescent="0.3">
      <c r="A68" s="17"/>
      <c r="B68" s="18" t="s">
        <v>58</v>
      </c>
      <c r="C68" s="19" t="s">
        <v>36</v>
      </c>
      <c r="D68" s="23">
        <v>13</v>
      </c>
      <c r="E68" s="21">
        <v>0</v>
      </c>
      <c r="F68" s="22">
        <f t="shared" si="7"/>
        <v>0</v>
      </c>
    </row>
    <row r="69" spans="1:6" ht="30.75" customHeight="1" x14ac:dyDescent="0.3">
      <c r="A69" s="17" t="s">
        <v>114</v>
      </c>
      <c r="B69" s="18" t="s">
        <v>43</v>
      </c>
      <c r="C69" s="19" t="s">
        <v>7</v>
      </c>
      <c r="D69" s="23">
        <v>2</v>
      </c>
      <c r="E69" s="21">
        <v>0</v>
      </c>
      <c r="F69" s="22">
        <f t="shared" si="0"/>
        <v>0</v>
      </c>
    </row>
    <row r="70" spans="1:6" ht="30.75" customHeight="1" x14ac:dyDescent="0.3">
      <c r="A70" s="8" t="s">
        <v>47</v>
      </c>
      <c r="B70" s="9"/>
      <c r="C70" s="9"/>
      <c r="D70" s="9"/>
      <c r="E70" s="10"/>
      <c r="F70" s="6">
        <f>SUBTOTAL(9,F58:F69)</f>
        <v>0</v>
      </c>
    </row>
    <row r="71" spans="1:6" ht="30.75" customHeight="1" x14ac:dyDescent="0.3">
      <c r="A71" s="17" t="s">
        <v>102</v>
      </c>
      <c r="B71" s="18" t="s">
        <v>100</v>
      </c>
      <c r="C71" s="24" t="s">
        <v>8</v>
      </c>
      <c r="D71" s="25">
        <v>17248</v>
      </c>
      <c r="E71" s="21">
        <v>0</v>
      </c>
      <c r="F71" s="22">
        <f>ROUND(D71*E71,2)</f>
        <v>0</v>
      </c>
    </row>
    <row r="72" spans="1:6" ht="30.75" customHeight="1" x14ac:dyDescent="0.3">
      <c r="A72" s="17" t="s">
        <v>103</v>
      </c>
      <c r="B72" s="18" t="s">
        <v>104</v>
      </c>
      <c r="C72" s="24" t="s">
        <v>8</v>
      </c>
      <c r="D72" s="23">
        <v>460</v>
      </c>
      <c r="E72" s="21">
        <v>0</v>
      </c>
      <c r="F72" s="22">
        <f t="shared" ref="F72:F73" si="8">ROUND(D72*E72,2)</f>
        <v>0</v>
      </c>
    </row>
    <row r="73" spans="1:6" ht="30.75" customHeight="1" x14ac:dyDescent="0.3">
      <c r="A73" s="17" t="s">
        <v>99</v>
      </c>
      <c r="B73" s="18" t="s">
        <v>106</v>
      </c>
      <c r="C73" s="19" t="s">
        <v>9</v>
      </c>
      <c r="D73" s="25">
        <v>35000</v>
      </c>
      <c r="E73" s="21">
        <v>0</v>
      </c>
      <c r="F73" s="22">
        <f t="shared" si="8"/>
        <v>0</v>
      </c>
    </row>
    <row r="74" spans="1:6" ht="30.75" customHeight="1" x14ac:dyDescent="0.3">
      <c r="A74" s="8" t="s">
        <v>105</v>
      </c>
      <c r="B74" s="9"/>
      <c r="C74" s="9"/>
      <c r="D74" s="9"/>
      <c r="E74" s="10"/>
      <c r="F74" s="6">
        <f>SUBTOTAL(9,F71:F73)</f>
        <v>0</v>
      </c>
    </row>
    <row r="75" spans="1:6" ht="30.75" customHeight="1" x14ac:dyDescent="0.3">
      <c r="A75" s="17" t="s">
        <v>115</v>
      </c>
      <c r="B75" s="18" t="s">
        <v>106</v>
      </c>
      <c r="C75" s="19" t="s">
        <v>9</v>
      </c>
      <c r="D75" s="23">
        <v>330</v>
      </c>
      <c r="E75" s="21">
        <v>0</v>
      </c>
      <c r="F75" s="22">
        <f t="shared" ref="F75" si="9">ROUND(D75*E75,2)</f>
        <v>0</v>
      </c>
    </row>
    <row r="76" spans="1:6" ht="30.75" customHeight="1" x14ac:dyDescent="0.3">
      <c r="A76" s="17" t="s">
        <v>116</v>
      </c>
      <c r="B76" s="18" t="s">
        <v>100</v>
      </c>
      <c r="C76" s="24" t="s">
        <v>8</v>
      </c>
      <c r="D76" s="23">
        <v>281</v>
      </c>
      <c r="E76" s="21">
        <v>0</v>
      </c>
      <c r="F76" s="22">
        <f t="shared" ref="F76" si="10">ROUND(D76*E76,2)</f>
        <v>0</v>
      </c>
    </row>
    <row r="77" spans="1:6" ht="30.75" customHeight="1" x14ac:dyDescent="0.3">
      <c r="A77" s="8" t="s">
        <v>101</v>
      </c>
      <c r="B77" s="9"/>
      <c r="C77" s="9"/>
      <c r="D77" s="9"/>
      <c r="E77" s="10"/>
      <c r="F77" s="6">
        <f>SUBTOTAL(9,F75:F76)</f>
        <v>0</v>
      </c>
    </row>
    <row r="78" spans="1:6" ht="16.5" thickBot="1" x14ac:dyDescent="0.35">
      <c r="A78" s="11" t="s">
        <v>35</v>
      </c>
      <c r="B78" s="12"/>
      <c r="C78" s="12"/>
      <c r="D78" s="12"/>
      <c r="E78" s="12"/>
      <c r="F78" s="7">
        <f>SUM(F77,F74,F70,F57)</f>
        <v>0</v>
      </c>
    </row>
    <row r="79" spans="1:6" ht="16.5" thickTop="1" x14ac:dyDescent="0.3"/>
  </sheetData>
  <sheetProtection algorithmName="SHA-512" hashValue="9QHiqz3xuxDNQxS8V4iVqaNUW2utq6n6XuHHhYSndQ+iSCrdgLcjv7aRJ1cuULigyELOZ+5BvxCrZAl8X+7z+w==" saltValue="xCnlGN4tap+56PdML/NTZw==" spinCount="100000" sheet="1" objects="1" scenarios="1"/>
  <mergeCells count="6">
    <mergeCell ref="A70:E70"/>
    <mergeCell ref="A78:E78"/>
    <mergeCell ref="A57:E57"/>
    <mergeCell ref="A1:F1"/>
    <mergeCell ref="A77:E77"/>
    <mergeCell ref="A74:E74"/>
  </mergeCells>
  <phoneticPr fontId="6" type="noConversion"/>
  <pageMargins left="0.5" right="0.5" top="1" bottom="0.75" header="0.3" footer="0.3"/>
  <pageSetup scale="90" fitToHeight="0" orientation="portrait" r:id="rId1"/>
  <headerFooter>
    <oddHeader>&amp;LComal County Schoenthal MUD
Contessa Offsite Water Ph 2 &amp; 3&amp;R&amp;G</oddHeader>
    <oddFooter>&amp;LBIDDER'S SIGNATURE _____________________________&amp;C&amp;8Page &amp;P of &amp;N&amp;R&amp;8&amp;D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Duano, E.I.T.</dc:creator>
  <cp:lastModifiedBy>Jeffrey McKinnie, P.E.</cp:lastModifiedBy>
  <cp:lastPrinted>2026-05-08T02:23:59Z</cp:lastPrinted>
  <dcterms:created xsi:type="dcterms:W3CDTF">2026-02-23T22:34:52Z</dcterms:created>
  <dcterms:modified xsi:type="dcterms:W3CDTF">2026-05-08T02:25:01Z</dcterms:modified>
</cp:coreProperties>
</file>