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04343\008\5 - Developer Projects\Contessa Unit 2\3 - Bid\Addendum #1\"/>
    </mc:Choice>
  </mc:AlternateContent>
  <xr:revisionPtr revIDLastSave="0" documentId="13_ncr:1_{9467EFC2-81F8-4A28-AAAF-A242B3A53D63}" xr6:coauthVersionLast="47" xr6:coauthVersionMax="47" xr10:uidLastSave="{00000000-0000-0000-0000-000000000000}"/>
  <bookViews>
    <workbookView xWindow="3360" yWindow="900" windowWidth="19095" windowHeight="11190" xr2:uid="{D79DF92F-9D69-44E8-B911-76F51857DC7D}"/>
  </bookViews>
  <sheets>
    <sheet name="Sheet1" sheetId="1" r:id="rId1"/>
  </sheets>
  <definedNames>
    <definedName name="_xlnm.Print_Area" localSheetId="0">Sheet1!$A$1:$F$122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1" l="1"/>
  <c r="F117" i="1"/>
  <c r="F118" i="1"/>
  <c r="F116" i="1"/>
  <c r="F58" i="1"/>
  <c r="D25" i="1" l="1"/>
  <c r="D74" i="1"/>
  <c r="F74" i="1" s="1"/>
  <c r="D110" i="1"/>
  <c r="F110" i="1" s="1"/>
  <c r="F9" i="1"/>
  <c r="F8" i="1"/>
  <c r="F7" i="1"/>
  <c r="F114" i="1"/>
  <c r="F119" i="1" s="1"/>
  <c r="F10" i="1" l="1"/>
  <c r="F108" i="1"/>
  <c r="F107" i="1"/>
  <c r="F106" i="1"/>
  <c r="F105" i="1"/>
  <c r="F104" i="1"/>
  <c r="F103" i="1"/>
  <c r="F102" i="1"/>
  <c r="F72" i="1"/>
  <c r="F73" i="1"/>
  <c r="F71" i="1"/>
  <c r="F70" i="1"/>
  <c r="F69" i="1"/>
  <c r="F68" i="1"/>
  <c r="F67" i="1"/>
  <c r="F66" i="1"/>
  <c r="F65" i="1"/>
  <c r="F64" i="1"/>
  <c r="F63" i="1"/>
  <c r="F62" i="1"/>
  <c r="F61" i="1"/>
  <c r="F60" i="1"/>
  <c r="F11" i="1"/>
  <c r="F57" i="1"/>
  <c r="F56" i="1"/>
  <c r="F55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F37" i="1"/>
  <c r="F36" i="1"/>
  <c r="F34" i="1"/>
  <c r="F33" i="1"/>
  <c r="F32" i="1"/>
  <c r="F31" i="1"/>
  <c r="F30" i="1"/>
  <c r="F29" i="1"/>
  <c r="F22" i="1"/>
  <c r="F23" i="1"/>
  <c r="F24" i="1"/>
  <c r="F112" i="1"/>
  <c r="F113" i="1" s="1"/>
  <c r="F109" i="1"/>
  <c r="F101" i="1"/>
  <c r="F100" i="1"/>
  <c r="F99" i="1"/>
  <c r="F98" i="1"/>
  <c r="F97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27" i="1"/>
  <c r="F25" i="1"/>
  <c r="F21" i="1"/>
  <c r="F20" i="1"/>
  <c r="F19" i="1"/>
  <c r="F16" i="1"/>
  <c r="F15" i="1"/>
  <c r="F14" i="1"/>
  <c r="F13" i="1"/>
  <c r="F12" i="1"/>
  <c r="F5" i="1"/>
  <c r="F4" i="1"/>
  <c r="F3" i="1"/>
  <c r="F75" i="1" l="1"/>
  <c r="F59" i="1"/>
  <c r="F17" i="1"/>
  <c r="F111" i="1"/>
  <c r="F89" i="1"/>
  <c r="F6" i="1"/>
  <c r="F120" i="1" l="1"/>
</calcChain>
</file>

<file path=xl/sharedStrings.xml><?xml version="1.0" encoding="utf-8"?>
<sst xmlns="http://schemas.openxmlformats.org/spreadsheetml/2006/main" count="326" uniqueCount="208">
  <si>
    <t>BID FORM (SCHEDULE OF VALUES)</t>
  </si>
  <si>
    <t>ITEM NO.</t>
  </si>
  <si>
    <t>ITEM DESCRIPTION</t>
  </si>
  <si>
    <t>UNIT</t>
  </si>
  <si>
    <t>QUANTITY</t>
  </si>
  <si>
    <t>UNIT BID PRICE</t>
  </si>
  <si>
    <t>EXTENDED AMOUNT</t>
  </si>
  <si>
    <t>M1</t>
  </si>
  <si>
    <t>MOBILIZATION</t>
  </si>
  <si>
    <t>EA</t>
  </si>
  <si>
    <t>M2</t>
  </si>
  <si>
    <t>INSURANCE AND PERFORMANCE, PAYMENT, &amp; MAINTENANCE BONDS</t>
  </si>
  <si>
    <t>M3</t>
  </si>
  <si>
    <t>PREPARE RIGHT-OF-WAY</t>
  </si>
  <si>
    <t xml:space="preserve">MOBILIZATION &amp; BONDS SUBTOTAL </t>
  </si>
  <si>
    <t>E1</t>
  </si>
  <si>
    <t>CONCRETE WASHOUT PIT</t>
  </si>
  <si>
    <t>E2</t>
  </si>
  <si>
    <t>CONSTRUCTION ENTRANCE/EXIT</t>
  </si>
  <si>
    <t>E3</t>
  </si>
  <si>
    <t>STAGING AREA</t>
  </si>
  <si>
    <t>E4</t>
  </si>
  <si>
    <t>ROCK FILTER DAM</t>
  </si>
  <si>
    <t>LF</t>
  </si>
  <si>
    <t>E5</t>
  </si>
  <si>
    <t>CURB INLET GRAVEL FILTERS</t>
  </si>
  <si>
    <t>E6</t>
  </si>
  <si>
    <t>SILT FENCE</t>
  </si>
  <si>
    <t>SY</t>
  </si>
  <si>
    <t>D1</t>
  </si>
  <si>
    <t>CONCRETE RIP-RAP (5" THICK)</t>
  </si>
  <si>
    <t>D2</t>
  </si>
  <si>
    <t>REVEGETATION (INCLUDING TOP SOIL)</t>
  </si>
  <si>
    <t>D3</t>
  </si>
  <si>
    <t>GABION MATTRESS</t>
  </si>
  <si>
    <t>D4</t>
  </si>
  <si>
    <t>D5</t>
  </si>
  <si>
    <t>PIPE RAILING</t>
  </si>
  <si>
    <t>DRAIN 'E'</t>
  </si>
  <si>
    <t>D6</t>
  </si>
  <si>
    <t>D7</t>
  </si>
  <si>
    <t>D8</t>
  </si>
  <si>
    <t>D9</t>
  </si>
  <si>
    <t>D10</t>
  </si>
  <si>
    <t xml:space="preserve">DRAINAGE SUBTOTAL </t>
  </si>
  <si>
    <t>TRENCH EXCAVATION PROTECTION</t>
  </si>
  <si>
    <t>W1</t>
  </si>
  <si>
    <t>8" PVC C-909 WATER MAIN, PC 235</t>
  </si>
  <si>
    <t>W2</t>
  </si>
  <si>
    <t>8" GATE VALVE &amp; BOX, COMPLETE</t>
  </si>
  <si>
    <t>W3</t>
  </si>
  <si>
    <t>STANDARD F.H. COMPLETE W/ VALVE</t>
  </si>
  <si>
    <t>W4</t>
  </si>
  <si>
    <t>CAST IRON FITTINGS</t>
  </si>
  <si>
    <t>TON</t>
  </si>
  <si>
    <t>W5</t>
  </si>
  <si>
    <t>2" BLOWOFF, PERMANENT</t>
  </si>
  <si>
    <t>W6</t>
  </si>
  <si>
    <t>2" BLOWOFF, TEMPORARY</t>
  </si>
  <si>
    <t>W7</t>
  </si>
  <si>
    <t>W8</t>
  </si>
  <si>
    <t>W9</t>
  </si>
  <si>
    <t>W10</t>
  </si>
  <si>
    <t>METER BOXES</t>
  </si>
  <si>
    <t>W11</t>
  </si>
  <si>
    <t>HYDROSTATIC TESTING</t>
  </si>
  <si>
    <t>W12</t>
  </si>
  <si>
    <t>24" STEEL CASING</t>
  </si>
  <si>
    <t>W13</t>
  </si>
  <si>
    <t>TIE INTO EXISTING WATER MAIN</t>
  </si>
  <si>
    <t>R1</t>
  </si>
  <si>
    <t>R2</t>
  </si>
  <si>
    <t>R3</t>
  </si>
  <si>
    <t>PRIME COAT</t>
  </si>
  <si>
    <t>GAL</t>
  </si>
  <si>
    <t>R4</t>
  </si>
  <si>
    <t>TACK COAT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</si>
  <si>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</si>
  <si>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</si>
  <si>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</si>
  <si>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</si>
  <si>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</si>
  <si>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</si>
  <si>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</si>
  <si>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</si>
  <si>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</si>
  <si>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</si>
  <si>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 xml:space="preserve">ROADWAY SUBTOTAL </t>
  </si>
  <si>
    <t>SW1</t>
  </si>
  <si>
    <t>CONCRETE SIDEWALK</t>
  </si>
  <si>
    <t xml:space="preserve">SIDEWALK SUBTOTAL </t>
  </si>
  <si>
    <t>DU1</t>
  </si>
  <si>
    <t xml:space="preserve">DRY UTILITIES SUBTOTAL </t>
  </si>
  <si>
    <t>TOTAL BID AMOUNT</t>
  </si>
  <si>
    <t>DRAIN 'I'</t>
  </si>
  <si>
    <t>INLET TYPE I (COMPLETE) (20 FT) (PRECAST)</t>
  </si>
  <si>
    <t>DRAIN 'M'</t>
  </si>
  <si>
    <t>WINGWALL</t>
  </si>
  <si>
    <t>REINFORCED CONCRETE BOX CULVERT (4'X2')(PRECAST)</t>
  </si>
  <si>
    <t>REINFORCED CONCRETE BOX CULVERT (5'X2')(PRECAST)</t>
  </si>
  <si>
    <t>CY</t>
  </si>
  <si>
    <t>REINFORCED CONCRETE BOX CULVERT (3'X2')(PRECAST)</t>
  </si>
  <si>
    <t>D11</t>
  </si>
  <si>
    <t>D12</t>
  </si>
  <si>
    <t>D13</t>
  </si>
  <si>
    <t>D14</t>
  </si>
  <si>
    <t>INLET TYPE I (COMPLETE) (25 FT) (PRECAST)</t>
  </si>
  <si>
    <t>INLET TYPE I (COMPLETE) (25 FT) (CAST IN PLACE)</t>
  </si>
  <si>
    <t>DRAIN 'O'</t>
  </si>
  <si>
    <t>D15</t>
  </si>
  <si>
    <t>D16</t>
  </si>
  <si>
    <t>D17</t>
  </si>
  <si>
    <t>D18</t>
  </si>
  <si>
    <t>D19</t>
  </si>
  <si>
    <t>D20</t>
  </si>
  <si>
    <t>DRAIN 'R'</t>
  </si>
  <si>
    <t>D21</t>
  </si>
  <si>
    <t>D22</t>
  </si>
  <si>
    <t>D23</t>
  </si>
  <si>
    <t>DRAIN 'S'</t>
  </si>
  <si>
    <t>D24</t>
  </si>
  <si>
    <t>D25</t>
  </si>
  <si>
    <t>D26</t>
  </si>
  <si>
    <t>D27</t>
  </si>
  <si>
    <t>DRAIN 'T'</t>
  </si>
  <si>
    <t>D28</t>
  </si>
  <si>
    <t>D29</t>
  </si>
  <si>
    <t>SIDEWALK BOX DRAIN (5 ~ 5')</t>
  </si>
  <si>
    <t>DRAIN 'X'</t>
  </si>
  <si>
    <t>D30</t>
  </si>
  <si>
    <t>D31</t>
  </si>
  <si>
    <t>D32</t>
  </si>
  <si>
    <t>3/4" LONG SERVICE</t>
  </si>
  <si>
    <t>3/4" SHORT SERVICE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</si>
  <si>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</si>
  <si>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</si>
  <si>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</si>
  <si>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</si>
  <si>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</si>
  <si>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</si>
  <si>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</si>
  <si>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</si>
  <si>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</si>
  <si>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</si>
  <si>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</si>
  <si>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</si>
  <si>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</si>
  <si>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 xml:space="preserve">REINFORCED CONCRETE PIPE (CLASS IV)(24" DIA) </t>
  </si>
  <si>
    <t xml:space="preserve"> 8" PVC PIPE </t>
  </si>
  <si>
    <t xml:space="preserve">6' WOODEN FENCE WITH METAL POLES </t>
  </si>
  <si>
    <t xml:space="preserve">6' ACCESS GATE </t>
  </si>
  <si>
    <t xml:space="preserve"> 4' X 4' JUNCTION BOX W/ ALUMINUM VAULT HATCH </t>
  </si>
  <si>
    <t>LOGIC CONTROLLER AND SOLAR BATTERY BACKUP</t>
  </si>
  <si>
    <t>8" BUTTERFLY VALVE WITH ELECTRIC ACTUATOR</t>
  </si>
  <si>
    <t xml:space="preserve">CONCRETE DRIVEWAY ACCESS </t>
  </si>
  <si>
    <t>GRAVEL DRIVEWAY</t>
  </si>
  <si>
    <t>P14</t>
  </si>
  <si>
    <t xml:space="preserve"> CLAY LINER</t>
  </si>
  <si>
    <t>RISER PIPE, TRASH RACK, SEDIMENT DEPTH MARKER &amp; FLOAT SWITCH</t>
  </si>
  <si>
    <t>R15</t>
  </si>
  <si>
    <t>R16</t>
  </si>
  <si>
    <t>R17</t>
  </si>
  <si>
    <t>R18</t>
  </si>
  <si>
    <t>R19</t>
  </si>
  <si>
    <t>R20</t>
  </si>
  <si>
    <t xml:space="preserve">LIME TREATED SUBGRADE (8" COMPACTED DEPTH) </t>
  </si>
  <si>
    <t xml:space="preserve"> LIME (35LB/SY)</t>
  </si>
  <si>
    <t xml:space="preserve">AGGREGATE BASE (8" COMPACTED DEPTH) </t>
  </si>
  <si>
    <t xml:space="preserve">HOT MIX ASPHALTIC PAVEMENT, TYPE D (2.5" COMP. DEPTH) </t>
  </si>
  <si>
    <t xml:space="preserve"> AGGREGATE BASE (10" COMPACTED DEPTH)</t>
  </si>
  <si>
    <t>HOT MIX ASPHALTIC PAVEMENT, TYPE D (3" COMP. DEPTH)</t>
  </si>
  <si>
    <t xml:space="preserve">HOT MIX ASPHALTIC PAVEMENT, TYPE B (6" COMP. DEPTH) </t>
  </si>
  <si>
    <t xml:space="preserve"> HOT MIX ASPHALTIC PAVEMENT, TYPE D (2.5" COMP. DEPTH) - TEMP. TURNAROUND</t>
  </si>
  <si>
    <t>AGGREGATE BASE (8" COMPACTED DEPTH) - TEMP TURNAROUND</t>
  </si>
  <si>
    <t xml:space="preserve"> CONCRETE CURB </t>
  </si>
  <si>
    <t>TIMBER GUARD POSTS</t>
  </si>
  <si>
    <t xml:space="preserve">HEADER CURB </t>
  </si>
  <si>
    <t xml:space="preserve">REMOVE HEADER CURB &amp; GUARD POSTS </t>
  </si>
  <si>
    <t xml:space="preserve">R1-1 STOP (30")(HIGH INTENSITY) </t>
  </si>
  <si>
    <t xml:space="preserve">OM-4P END OF ROAD MARKER (18"x18")(HIGH INTENSITY) </t>
  </si>
  <si>
    <t>9 INCH [229mm] STREET NAME, BLOCK NUMBER (VARIES x9")(HIGH INTENSITY)</t>
  </si>
  <si>
    <t xml:space="preserve">PAVEMENT MARKER (TYPE II C-R) </t>
  </si>
  <si>
    <t>ADA CURB RAMPS</t>
  </si>
  <si>
    <t>DU2</t>
  </si>
  <si>
    <t>G1</t>
  </si>
  <si>
    <t>G2</t>
  </si>
  <si>
    <t>G3</t>
  </si>
  <si>
    <t xml:space="preserve">GRADING SUBTOTAL </t>
  </si>
  <si>
    <t xml:space="preserve">SW3P (ONSITE) SUBTOTAL </t>
  </si>
  <si>
    <t xml:space="preserve">DETENTION POND SUBTOTAL </t>
  </si>
  <si>
    <t xml:space="preserve">WATER ONSITE SUBTOTAL </t>
  </si>
  <si>
    <t>R21</t>
  </si>
  <si>
    <t>P15</t>
  </si>
  <si>
    <t>DEMO OF EXISTING PAVED POND DRIVEWAY (ALONG VIA SICILIA &amp; VIA LUCCA)</t>
  </si>
  <si>
    <t>DEMOLITION OF TEMPORARY TURNAROUNDS (TORINO WAY, VIA LUCCA &amp; VIA SICILIA)</t>
  </si>
  <si>
    <t>D33</t>
  </si>
  <si>
    <t>NOTE: THE "CONTESSA U2 - DRAIN GRADING PLAN" EXHIBIT SHOWS CUT &amp; FILL DENOTED ON THIS BID FORM. EXCESS MATERIAL TO BE PLACED WITHIN UNIT 3 WITHIN THE CONTESSA SUBDIVISION.</t>
  </si>
  <si>
    <t>UNIT 2 EXCAVATION</t>
  </si>
  <si>
    <t>UNIT 2 EMBANKMENT</t>
  </si>
  <si>
    <t>UNIT 3 FILL</t>
  </si>
  <si>
    <t>DU3</t>
  </si>
  <si>
    <t>PRIMARY (EMPTY) - 2.5" PVC CONDUIT</t>
  </si>
  <si>
    <t>PRIMARY - 6" PVC CONDUIT</t>
  </si>
  <si>
    <t>DU4</t>
  </si>
  <si>
    <t>SECONDARY - 4" PVC CONDUIT</t>
  </si>
  <si>
    <t>SECONDARY - 6" PVC CONDUIT</t>
  </si>
  <si>
    <t>DU5</t>
  </si>
  <si>
    <t>PRIMARY - 4" PVC CONDUIT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</si>
</sst>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Source Sans Pro"/>
      <family val="2"/>
    </font>
    <font>
      <sz val="11"/>
      <color theme="1"/>
      <name val="Aptos Narrow"/>
      <family val="2"/>
      <scheme val="minor"/>
    </font>
    <font>
      <b/>
      <sz val="10"/>
      <color theme="1"/>
      <name val="Source Sans Pro"/>
      <family val="2"/>
    </font>
    <font>
      <b/>
      <i/>
      <sz val="10"/>
      <color theme="1"/>
      <name val="Source Sans Pro"/>
      <family val="2"/>
    </font>
    <font>
      <i/>
      <sz val="10"/>
      <color theme="1"/>
      <name val="Source Sans Pro"/>
      <family val="2"/>
    </font>
    <font>
      <b/>
      <u val="singleAccounting"/>
      <sz val="10"/>
      <color theme="1"/>
      <name val="Source Sans Pro"/>
      <family val="2"/>
    </font>
    <font>
      <sz val="8"/>
      <name val="Aptos Narrow"/>
      <family val="2"/>
      <scheme val="minor"/>
    </font>
    <font>
      <i/>
      <sz val="11"/>
      <color theme="1"/>
      <name val="Source Sans Pro"/>
      <family val="2"/>
    </font>
    <font>
      <sz val="1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3" fontId="3" fillId="0" borderId="5" xfId="1" applyFont="1" applyBorder="1" applyAlignment="1" applyProtection="1">
      <alignment horizontal="center" vertical="top" wrapText="1"/>
    </xf>
    <xf numFmtId="44" fontId="3" fillId="0" borderId="5" xfId="2" applyFont="1" applyBorder="1" applyAlignment="1" applyProtection="1">
      <alignment horizontal="center" vertical="top" wrapText="1"/>
    </xf>
    <xf numFmtId="44" fontId="3" fillId="0" borderId="6" xfId="2" applyFont="1" applyBorder="1" applyAlignment="1" applyProtection="1">
      <alignment horizontal="center" vertical="top" wrapText="1"/>
    </xf>
    <xf numFmtId="44" fontId="4" fillId="0" borderId="9" xfId="2" applyFont="1" applyBorder="1" applyAlignment="1" applyProtection="1">
      <alignment vertical="top" wrapText="1"/>
    </xf>
    <xf numFmtId="0" fontId="5" fillId="0" borderId="8" xfId="0" applyFont="1" applyBorder="1" applyAlignment="1">
      <alignment vertical="top" wrapText="1"/>
    </xf>
    <xf numFmtId="44" fontId="6" fillId="0" borderId="6" xfId="2" applyFont="1" applyBorder="1" applyAlignment="1" applyProtection="1">
      <alignment vertical="top" wrapText="1"/>
    </xf>
    <xf numFmtId="0" fontId="1" fillId="0" borderId="0" xfId="0" applyFont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43" fontId="1" fillId="0" borderId="8" xfId="1" applyFont="1" applyFill="1" applyBorder="1" applyAlignment="1" applyProtection="1">
      <alignment vertical="top" wrapText="1"/>
    </xf>
    <xf numFmtId="0" fontId="1" fillId="0" borderId="8" xfId="0" applyFont="1" applyBorder="1" applyAlignment="1">
      <alignment horizontal="right" vertical="top" wrapText="1"/>
    </xf>
    <xf numFmtId="44" fontId="1" fillId="2" borderId="8" xfId="2" applyFont="1" applyFill="1" applyBorder="1" applyAlignment="1" applyProtection="1">
      <alignment vertical="top" wrapText="1"/>
      <protection locked="0"/>
    </xf>
    <xf numFmtId="44" fontId="1" fillId="0" borderId="9" xfId="2" applyFont="1" applyFill="1" applyBorder="1" applyAlignment="1" applyProtection="1">
      <alignment vertical="top" wrapText="1"/>
    </xf>
    <xf numFmtId="0" fontId="8" fillId="0" borderId="7" xfId="0" applyFont="1" applyBorder="1" applyAlignment="1">
      <alignment vertical="top" wrapText="1"/>
    </xf>
    <xf numFmtId="43" fontId="1" fillId="0" borderId="8" xfId="1" applyFont="1" applyBorder="1" applyAlignment="1" applyProtection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43" fontId="9" fillId="0" borderId="8" xfId="1" applyFont="1" applyBorder="1" applyAlignment="1" applyProtection="1">
      <alignment vertical="top" wrapText="1"/>
    </xf>
    <xf numFmtId="0" fontId="9" fillId="0" borderId="8" xfId="0" applyFont="1" applyBorder="1" applyAlignment="1">
      <alignment horizontal="right" vertical="top" wrapText="1"/>
    </xf>
    <xf numFmtId="44" fontId="9" fillId="2" borderId="8" xfId="2" applyFont="1" applyFill="1" applyBorder="1" applyAlignment="1" applyProtection="1">
      <alignment vertical="top" wrapText="1"/>
      <protection locked="0"/>
    </xf>
    <xf numFmtId="44" fontId="9" fillId="0" borderId="9" xfId="2" applyFont="1" applyFill="1" applyBorder="1" applyAlignment="1" applyProtection="1">
      <alignment vertical="top" wrapText="1"/>
    </xf>
    <xf numFmtId="43" fontId="9" fillId="0" borderId="8" xfId="1" applyFont="1" applyFill="1" applyBorder="1" applyAlignment="1" applyProtection="1">
      <alignment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CDE8-10CF-40C7-A884-50412AEA2971}">
  <sheetPr>
    <pageSetUpPr fitToPage="1"/>
  </sheetPr>
  <dimension ref="A1:F122"/>
  <sheetViews>
    <sheetView tabSelected="1" topLeftCell="A110" zoomScale="130" zoomScaleNormal="130" zoomScaleSheetLayoutView="85" workbookViewId="0">
      <selection activeCell="F112" sqref="F112"/>
    </sheetView>
  </sheetViews>
  <sheetFormatPr defaultRowHeight="15.75" x14ac:dyDescent="0.3"/>
  <cols>
    <col min="1" max="1" width="10.5703125" style="9" customWidth="1"/>
    <col min="2" max="2" width="35.7109375" style="9" customWidth="1"/>
    <col min="3" max="3" width="7" style="9" customWidth="1"/>
    <col min="4" max="4" width="12.28515625" style="9" customWidth="1"/>
    <col min="5" max="5" width="19" style="9" customWidth="1"/>
    <col min="6" max="6" width="18.5703125" style="9" customWidth="1"/>
    <col min="7" max="13" width="9.140625" style="9"/>
    <col min="14" max="14" width="32.85546875" style="9" customWidth="1"/>
    <col min="15" max="16384" width="9.140625" style="9"/>
  </cols>
  <sheetData>
    <row r="1" spans="1:6" ht="30.75" customHeight="1" thickTop="1" x14ac:dyDescent="0.3">
      <c r="A1" s="28" t="s">
        <v>0</v>
      </c>
      <c r="B1" s="29"/>
      <c r="C1" s="29"/>
      <c r="D1" s="29"/>
      <c r="E1" s="29"/>
      <c r="F1" s="30"/>
    </row>
    <row r="2" spans="1:6" ht="30.75" customHeight="1" thickBot="1" x14ac:dyDescent="0.35">
      <c r="A2" s="1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5" t="s">
        <v>6</v>
      </c>
    </row>
    <row r="3" spans="1:6" ht="30.75" customHeight="1" thickTop="1" x14ac:dyDescent="0.3">
      <c r="A3" s="10" t="s">
        <v>7</v>
      </c>
      <c r="B3" s="11" t="s">
        <v>8</v>
      </c>
      <c r="C3" s="12" t="s">
        <v>9</v>
      </c>
      <c r="D3" s="13">
        <v>1</v>
      </c>
      <c r="E3" s="14">
        <v>0</v>
      </c>
      <c r="F3" s="15">
        <f>ROUND(D3*E3,2)</f>
        <v>0</v>
      </c>
    </row>
    <row r="4" spans="1:6" ht="30.75" customHeight="1" x14ac:dyDescent="0.3">
      <c r="A4" s="10" t="s">
        <v>10</v>
      </c>
      <c r="B4" s="11" t="s">
        <v>11</v>
      </c>
      <c r="C4" s="12" t="s">
        <v>9</v>
      </c>
      <c r="D4" s="13">
        <v>1</v>
      </c>
      <c r="E4" s="14">
        <v>0</v>
      </c>
      <c r="F4" s="15">
        <f t="shared" ref="F4:F5" si="0">ROUND(D4*E4,2)</f>
        <v>0</v>
      </c>
    </row>
    <row r="5" spans="1:6" ht="30.75" customHeight="1" x14ac:dyDescent="0.3">
      <c r="A5" s="10" t="s">
        <v>12</v>
      </c>
      <c r="B5" s="11" t="s">
        <v>13</v>
      </c>
      <c r="C5" s="12" t="s">
        <v>9</v>
      </c>
      <c r="D5" s="13">
        <v>1</v>
      </c>
      <c r="E5" s="14">
        <v>0</v>
      </c>
      <c r="F5" s="15">
        <f t="shared" si="0"/>
        <v>0</v>
      </c>
    </row>
    <row r="6" spans="1:6" ht="30.75" customHeight="1" x14ac:dyDescent="0.3">
      <c r="A6" s="31" t="s">
        <v>14</v>
      </c>
      <c r="B6" s="32"/>
      <c r="C6" s="32"/>
      <c r="D6" s="32"/>
      <c r="E6" s="33"/>
      <c r="F6" s="6">
        <f>SUBTOTAL(9,F3:F5)</f>
        <v>0</v>
      </c>
    </row>
    <row r="7" spans="1:6" ht="30.75" customHeight="1" x14ac:dyDescent="0.3">
      <c r="A7" s="10" t="s">
        <v>184</v>
      </c>
      <c r="B7" s="11" t="s">
        <v>197</v>
      </c>
      <c r="C7" s="12" t="s">
        <v>100</v>
      </c>
      <c r="D7" s="13">
        <v>5643</v>
      </c>
      <c r="E7" s="14">
        <v>0</v>
      </c>
      <c r="F7" s="15">
        <f t="shared" ref="F7:F9" si="1">ROUND(D7*E7,2)</f>
        <v>0</v>
      </c>
    </row>
    <row r="8" spans="1:6" ht="30.75" customHeight="1" x14ac:dyDescent="0.3">
      <c r="A8" s="10" t="s">
        <v>185</v>
      </c>
      <c r="B8" s="11" t="s">
        <v>198</v>
      </c>
      <c r="C8" s="12" t="s">
        <v>100</v>
      </c>
      <c r="D8" s="13">
        <v>939</v>
      </c>
      <c r="E8" s="14">
        <v>0</v>
      </c>
      <c r="F8" s="15">
        <f t="shared" si="1"/>
        <v>0</v>
      </c>
    </row>
    <row r="9" spans="1:6" ht="30.75" customHeight="1" x14ac:dyDescent="0.3">
      <c r="A9" s="10" t="s">
        <v>186</v>
      </c>
      <c r="B9" s="11" t="s">
        <v>199</v>
      </c>
      <c r="C9" s="12" t="s">
        <v>100</v>
      </c>
      <c r="D9" s="13">
        <v>4704</v>
      </c>
      <c r="E9" s="14">
        <v>0</v>
      </c>
      <c r="F9" s="15">
        <f t="shared" si="1"/>
        <v>0</v>
      </c>
    </row>
    <row r="10" spans="1:6" ht="30.75" customHeight="1" x14ac:dyDescent="0.3">
      <c r="A10" s="31" t="s">
        <v>187</v>
      </c>
      <c r="B10" s="32"/>
      <c r="C10" s="32"/>
      <c r="D10" s="32"/>
      <c r="E10" s="33"/>
      <c r="F10" s="6">
        <f>SUBTOTAL(9,F7:F9)</f>
        <v>0</v>
      </c>
    </row>
    <row r="11" spans="1:6" ht="30.75" customHeight="1" x14ac:dyDescent="0.3">
      <c r="A11" s="10" t="s">
        <v>15</v>
      </c>
      <c r="B11" s="11" t="s">
        <v>16</v>
      </c>
      <c r="C11" s="12" t="s">
        <v>9</v>
      </c>
      <c r="D11" s="13">
        <v>1</v>
      </c>
      <c r="E11" s="14">
        <v>0</v>
      </c>
      <c r="F11" s="15">
        <f>ROUND(D11*E11,2)</f>
        <v>0</v>
      </c>
    </row>
    <row r="12" spans="1:6" ht="30.75" customHeight="1" x14ac:dyDescent="0.3">
      <c r="A12" s="10" t="s">
        <v>17</v>
      </c>
      <c r="B12" s="11" t="s">
        <v>18</v>
      </c>
      <c r="C12" s="12" t="s">
        <v>9</v>
      </c>
      <c r="D12" s="13">
        <v>3</v>
      </c>
      <c r="E12" s="14">
        <v>0</v>
      </c>
      <c r="F12" s="15">
        <f t="shared" ref="F12:F16" si="2">ROUND(D12*E12,2)</f>
        <v>0</v>
      </c>
    </row>
    <row r="13" spans="1:6" ht="30.75" customHeight="1" x14ac:dyDescent="0.3">
      <c r="A13" s="10" t="s">
        <v>19</v>
      </c>
      <c r="B13" s="11" t="s">
        <v>20</v>
      </c>
      <c r="C13" s="12" t="s">
        <v>9</v>
      </c>
      <c r="D13" s="13">
        <v>1</v>
      </c>
      <c r="E13" s="14">
        <v>0</v>
      </c>
      <c r="F13" s="15">
        <f t="shared" si="2"/>
        <v>0</v>
      </c>
    </row>
    <row r="14" spans="1:6" ht="30.75" customHeight="1" x14ac:dyDescent="0.3">
      <c r="A14" s="10" t="s">
        <v>21</v>
      </c>
      <c r="B14" s="11" t="s">
        <v>22</v>
      </c>
      <c r="C14" s="12" t="s">
        <v>23</v>
      </c>
      <c r="D14" s="13">
        <v>360</v>
      </c>
      <c r="E14" s="14">
        <v>0</v>
      </c>
      <c r="F14" s="15">
        <f t="shared" si="2"/>
        <v>0</v>
      </c>
    </row>
    <row r="15" spans="1:6" ht="30.75" customHeight="1" x14ac:dyDescent="0.3">
      <c r="A15" s="10" t="s">
        <v>24</v>
      </c>
      <c r="B15" s="11" t="s">
        <v>25</v>
      </c>
      <c r="C15" s="12" t="s">
        <v>23</v>
      </c>
      <c r="D15" s="13">
        <v>115</v>
      </c>
      <c r="E15" s="14">
        <v>0</v>
      </c>
      <c r="F15" s="15">
        <f t="shared" si="2"/>
        <v>0</v>
      </c>
    </row>
    <row r="16" spans="1:6" ht="30.75" customHeight="1" x14ac:dyDescent="0.3">
      <c r="A16" s="10" t="s">
        <v>26</v>
      </c>
      <c r="B16" s="11" t="s">
        <v>27</v>
      </c>
      <c r="C16" s="12" t="s">
        <v>23</v>
      </c>
      <c r="D16" s="13">
        <v>5292</v>
      </c>
      <c r="E16" s="14">
        <v>0</v>
      </c>
      <c r="F16" s="15">
        <f t="shared" si="2"/>
        <v>0</v>
      </c>
    </row>
    <row r="17" spans="1:6" ht="30.75" customHeight="1" x14ac:dyDescent="0.3">
      <c r="A17" s="31" t="s">
        <v>188</v>
      </c>
      <c r="B17" s="32"/>
      <c r="C17" s="32"/>
      <c r="D17" s="32"/>
      <c r="E17" s="33"/>
      <c r="F17" s="6">
        <f>SUBTOTAL(9,F11:F16)</f>
        <v>0</v>
      </c>
    </row>
    <row r="18" spans="1:6" ht="30.75" customHeight="1" x14ac:dyDescent="0.3">
      <c r="A18" s="16" t="s">
        <v>38</v>
      </c>
      <c r="B18" s="7"/>
      <c r="C18" s="12"/>
      <c r="D18" s="13"/>
      <c r="E18" s="14"/>
      <c r="F18" s="15"/>
    </row>
    <row r="19" spans="1:6" ht="30.75" customHeight="1" x14ac:dyDescent="0.3">
      <c r="A19" s="10" t="s">
        <v>29</v>
      </c>
      <c r="B19" s="11" t="s">
        <v>30</v>
      </c>
      <c r="C19" s="12" t="s">
        <v>28</v>
      </c>
      <c r="D19" s="13">
        <v>190</v>
      </c>
      <c r="E19" s="14">
        <v>0</v>
      </c>
      <c r="F19" s="15">
        <f t="shared" ref="F19:F27" si="3">ROUND(D19*E19,2)</f>
        <v>0</v>
      </c>
    </row>
    <row r="20" spans="1:6" ht="30.75" customHeight="1" x14ac:dyDescent="0.3">
      <c r="A20" s="10" t="s">
        <v>31</v>
      </c>
      <c r="B20" s="11" t="s">
        <v>32</v>
      </c>
      <c r="C20" s="12" t="s">
        <v>28</v>
      </c>
      <c r="D20" s="13">
        <v>151</v>
      </c>
      <c r="E20" s="14">
        <v>0</v>
      </c>
      <c r="F20" s="15">
        <f t="shared" si="3"/>
        <v>0</v>
      </c>
    </row>
    <row r="21" spans="1:6" ht="30.75" customHeight="1" x14ac:dyDescent="0.3">
      <c r="A21" s="10" t="s">
        <v>33</v>
      </c>
      <c r="B21" s="11" t="s">
        <v>95</v>
      </c>
      <c r="C21" s="12" t="s">
        <v>9</v>
      </c>
      <c r="D21" s="13">
        <v>2</v>
      </c>
      <c r="E21" s="14">
        <v>0</v>
      </c>
      <c r="F21" s="15">
        <f t="shared" si="3"/>
        <v>0</v>
      </c>
    </row>
    <row r="22" spans="1:6" ht="30.75" customHeight="1" x14ac:dyDescent="0.3">
      <c r="A22" s="10" t="s">
        <v>35</v>
      </c>
      <c r="B22" s="11" t="s">
        <v>98</v>
      </c>
      <c r="C22" s="12" t="s">
        <v>23</v>
      </c>
      <c r="D22" s="13">
        <v>86</v>
      </c>
      <c r="E22" s="14">
        <v>0</v>
      </c>
      <c r="F22" s="15">
        <f t="shared" ref="F22" si="4">ROUND(D22*E22,2)</f>
        <v>0</v>
      </c>
    </row>
    <row r="23" spans="1:6" ht="30.75" customHeight="1" x14ac:dyDescent="0.3">
      <c r="A23" s="10" t="s">
        <v>36</v>
      </c>
      <c r="B23" s="11" t="s">
        <v>99</v>
      </c>
      <c r="C23" s="12" t="s">
        <v>23</v>
      </c>
      <c r="D23" s="13">
        <v>12</v>
      </c>
      <c r="E23" s="14">
        <v>0</v>
      </c>
      <c r="F23" s="15">
        <f t="shared" si="3"/>
        <v>0</v>
      </c>
    </row>
    <row r="24" spans="1:6" ht="30.75" customHeight="1" x14ac:dyDescent="0.3">
      <c r="A24" s="10" t="s">
        <v>39</v>
      </c>
      <c r="B24" s="11" t="s">
        <v>97</v>
      </c>
      <c r="C24" s="12" t="s">
        <v>100</v>
      </c>
      <c r="D24" s="13">
        <v>25</v>
      </c>
      <c r="E24" s="14">
        <v>0</v>
      </c>
      <c r="F24" s="15">
        <f t="shared" ref="F24" si="5">ROUND(D24*E24,2)</f>
        <v>0</v>
      </c>
    </row>
    <row r="25" spans="1:6" ht="30.75" customHeight="1" x14ac:dyDescent="0.3">
      <c r="A25" s="10" t="s">
        <v>40</v>
      </c>
      <c r="B25" s="11" t="s">
        <v>37</v>
      </c>
      <c r="C25" s="12" t="s">
        <v>23</v>
      </c>
      <c r="D25" s="13">
        <f>49+73</f>
        <v>122</v>
      </c>
      <c r="E25" s="14">
        <v>0</v>
      </c>
      <c r="F25" s="15">
        <f t="shared" si="3"/>
        <v>0</v>
      </c>
    </row>
    <row r="26" spans="1:6" ht="30.75" customHeight="1" x14ac:dyDescent="0.3">
      <c r="A26" s="16" t="s">
        <v>94</v>
      </c>
      <c r="B26" s="7"/>
      <c r="C26" s="12"/>
      <c r="D26" s="13"/>
      <c r="E26" s="14"/>
      <c r="F26" s="15"/>
    </row>
    <row r="27" spans="1:6" ht="30.75" customHeight="1" x14ac:dyDescent="0.3">
      <c r="A27" s="10" t="s">
        <v>41</v>
      </c>
      <c r="B27" s="11" t="s">
        <v>32</v>
      </c>
      <c r="C27" s="12" t="s">
        <v>28</v>
      </c>
      <c r="D27" s="13">
        <v>2153</v>
      </c>
      <c r="E27" s="14">
        <v>0</v>
      </c>
      <c r="F27" s="15">
        <f t="shared" si="3"/>
        <v>0</v>
      </c>
    </row>
    <row r="28" spans="1:6" ht="30.75" customHeight="1" x14ac:dyDescent="0.3">
      <c r="A28" s="16" t="s">
        <v>96</v>
      </c>
      <c r="B28" s="7"/>
      <c r="C28" s="12"/>
      <c r="D28" s="13"/>
      <c r="E28" s="14"/>
      <c r="F28" s="15"/>
    </row>
    <row r="29" spans="1:6" ht="30.75" customHeight="1" x14ac:dyDescent="0.3">
      <c r="A29" s="10" t="s">
        <v>42</v>
      </c>
      <c r="B29" s="11" t="s">
        <v>30</v>
      </c>
      <c r="C29" s="12" t="s">
        <v>28</v>
      </c>
      <c r="D29" s="13">
        <v>107</v>
      </c>
      <c r="E29" s="14">
        <v>0</v>
      </c>
      <c r="F29" s="15">
        <f t="shared" ref="F29:F34" si="6">ROUND(D29*E29,2)</f>
        <v>0</v>
      </c>
    </row>
    <row r="30" spans="1:6" ht="30.75" customHeight="1" x14ac:dyDescent="0.3">
      <c r="A30" s="10" t="s">
        <v>43</v>
      </c>
      <c r="B30" s="11" t="s">
        <v>32</v>
      </c>
      <c r="C30" s="12" t="s">
        <v>28</v>
      </c>
      <c r="D30" s="13">
        <v>1390</v>
      </c>
      <c r="E30" s="14">
        <v>0</v>
      </c>
      <c r="F30" s="15">
        <f t="shared" si="6"/>
        <v>0</v>
      </c>
    </row>
    <row r="31" spans="1:6" ht="30.75" customHeight="1" x14ac:dyDescent="0.3">
      <c r="A31" s="10" t="s">
        <v>102</v>
      </c>
      <c r="B31" s="11" t="s">
        <v>107</v>
      </c>
      <c r="C31" s="12" t="s">
        <v>9</v>
      </c>
      <c r="D31" s="13">
        <v>2</v>
      </c>
      <c r="E31" s="14">
        <v>0</v>
      </c>
      <c r="F31" s="15">
        <f t="shared" si="6"/>
        <v>0</v>
      </c>
    </row>
    <row r="32" spans="1:6" ht="30.75" customHeight="1" x14ac:dyDescent="0.3">
      <c r="A32" s="10" t="s">
        <v>103</v>
      </c>
      <c r="B32" s="11" t="s">
        <v>101</v>
      </c>
      <c r="C32" s="12" t="s">
        <v>23</v>
      </c>
      <c r="D32" s="13">
        <v>209</v>
      </c>
      <c r="E32" s="14">
        <v>0</v>
      </c>
      <c r="F32" s="15">
        <f t="shared" si="6"/>
        <v>0</v>
      </c>
    </row>
    <row r="33" spans="1:6" ht="30.75" customHeight="1" x14ac:dyDescent="0.3">
      <c r="A33" s="10" t="s">
        <v>104</v>
      </c>
      <c r="B33" s="11" t="s">
        <v>97</v>
      </c>
      <c r="C33" s="12" t="s">
        <v>100</v>
      </c>
      <c r="D33" s="13">
        <v>11</v>
      </c>
      <c r="E33" s="14">
        <v>0</v>
      </c>
      <c r="F33" s="15">
        <f t="shared" si="6"/>
        <v>0</v>
      </c>
    </row>
    <row r="34" spans="1:6" ht="30.75" customHeight="1" x14ac:dyDescent="0.3">
      <c r="A34" s="10" t="s">
        <v>105</v>
      </c>
      <c r="B34" s="11" t="s">
        <v>37</v>
      </c>
      <c r="C34" s="12" t="s">
        <v>23</v>
      </c>
      <c r="D34" s="13">
        <v>72</v>
      </c>
      <c r="E34" s="14">
        <v>0</v>
      </c>
      <c r="F34" s="15">
        <f t="shared" si="6"/>
        <v>0</v>
      </c>
    </row>
    <row r="35" spans="1:6" ht="30.75" customHeight="1" x14ac:dyDescent="0.3">
      <c r="A35" s="16" t="s">
        <v>108</v>
      </c>
      <c r="B35" s="7"/>
      <c r="C35" s="12"/>
      <c r="D35" s="13"/>
      <c r="E35" s="14"/>
      <c r="F35" s="15"/>
    </row>
    <row r="36" spans="1:6" ht="30.75" customHeight="1" x14ac:dyDescent="0.3">
      <c r="A36" s="10" t="s">
        <v>109</v>
      </c>
      <c r="B36" s="11" t="s">
        <v>30</v>
      </c>
      <c r="C36" s="12" t="s">
        <v>28</v>
      </c>
      <c r="D36" s="13">
        <v>258</v>
      </c>
      <c r="E36" s="14">
        <v>0</v>
      </c>
      <c r="F36" s="15">
        <f t="shared" ref="F36:F41" si="7">ROUND(D36*E36,2)</f>
        <v>0</v>
      </c>
    </row>
    <row r="37" spans="1:6" ht="30.75" customHeight="1" x14ac:dyDescent="0.3">
      <c r="A37" s="10" t="s">
        <v>110</v>
      </c>
      <c r="B37" s="11" t="s">
        <v>32</v>
      </c>
      <c r="C37" s="12" t="s">
        <v>28</v>
      </c>
      <c r="D37" s="13">
        <v>2889</v>
      </c>
      <c r="E37" s="14">
        <v>0</v>
      </c>
      <c r="F37" s="15">
        <f t="shared" si="7"/>
        <v>0</v>
      </c>
    </row>
    <row r="38" spans="1:6" ht="30.75" customHeight="1" x14ac:dyDescent="0.3">
      <c r="A38" s="10" t="s">
        <v>111</v>
      </c>
      <c r="B38" s="11" t="s">
        <v>34</v>
      </c>
      <c r="C38" s="12" t="s">
        <v>28</v>
      </c>
      <c r="D38" s="13">
        <v>10</v>
      </c>
      <c r="E38" s="14">
        <v>0</v>
      </c>
      <c r="F38" s="15">
        <f t="shared" si="7"/>
        <v>0</v>
      </c>
    </row>
    <row r="39" spans="1:6" ht="30.75" customHeight="1" x14ac:dyDescent="0.3">
      <c r="A39" s="10" t="s">
        <v>112</v>
      </c>
      <c r="B39" s="11" t="s">
        <v>98</v>
      </c>
      <c r="C39" s="12" t="s">
        <v>23</v>
      </c>
      <c r="D39" s="13">
        <v>149</v>
      </c>
      <c r="E39" s="14">
        <v>0</v>
      </c>
      <c r="F39" s="15">
        <f t="shared" si="7"/>
        <v>0</v>
      </c>
    </row>
    <row r="40" spans="1:6" ht="30.75" customHeight="1" x14ac:dyDescent="0.3">
      <c r="A40" s="10" t="s">
        <v>113</v>
      </c>
      <c r="B40" s="11" t="s">
        <v>97</v>
      </c>
      <c r="C40" s="12" t="s">
        <v>100</v>
      </c>
      <c r="D40" s="13">
        <v>29</v>
      </c>
      <c r="E40" s="14">
        <v>0</v>
      </c>
      <c r="F40" s="15">
        <f t="shared" si="7"/>
        <v>0</v>
      </c>
    </row>
    <row r="41" spans="1:6" ht="30.75" customHeight="1" x14ac:dyDescent="0.3">
      <c r="A41" s="10" t="s">
        <v>114</v>
      </c>
      <c r="B41" s="11" t="s">
        <v>37</v>
      </c>
      <c r="C41" s="12" t="s">
        <v>23</v>
      </c>
      <c r="D41" s="13">
        <v>108</v>
      </c>
      <c r="E41" s="14">
        <v>0</v>
      </c>
      <c r="F41" s="15">
        <f t="shared" si="7"/>
        <v>0</v>
      </c>
    </row>
    <row r="42" spans="1:6" ht="30.75" customHeight="1" x14ac:dyDescent="0.3">
      <c r="A42" s="16" t="s">
        <v>115</v>
      </c>
      <c r="B42" s="7"/>
      <c r="C42" s="12"/>
      <c r="D42" s="13"/>
      <c r="E42" s="14"/>
      <c r="F42" s="15"/>
    </row>
    <row r="43" spans="1:6" ht="30.75" customHeight="1" x14ac:dyDescent="0.3">
      <c r="A43" s="10" t="s">
        <v>116</v>
      </c>
      <c r="B43" s="11" t="s">
        <v>30</v>
      </c>
      <c r="C43" s="12" t="s">
        <v>28</v>
      </c>
      <c r="D43" s="13">
        <v>141</v>
      </c>
      <c r="E43" s="14">
        <v>0</v>
      </c>
      <c r="F43" s="15">
        <f t="shared" ref="F43:F45" si="8">ROUND(D43*E43,2)</f>
        <v>0</v>
      </c>
    </row>
    <row r="44" spans="1:6" ht="30.75" customHeight="1" x14ac:dyDescent="0.3">
      <c r="A44" s="10" t="s">
        <v>117</v>
      </c>
      <c r="B44" s="11" t="s">
        <v>32</v>
      </c>
      <c r="C44" s="12" t="s">
        <v>28</v>
      </c>
      <c r="D44" s="13">
        <v>3572</v>
      </c>
      <c r="E44" s="14">
        <v>0</v>
      </c>
      <c r="F44" s="15">
        <f t="shared" si="8"/>
        <v>0</v>
      </c>
    </row>
    <row r="45" spans="1:6" ht="30.75" customHeight="1" x14ac:dyDescent="0.3">
      <c r="A45" s="10" t="s">
        <v>118</v>
      </c>
      <c r="B45" s="11" t="s">
        <v>34</v>
      </c>
      <c r="C45" s="12" t="s">
        <v>28</v>
      </c>
      <c r="D45" s="13">
        <v>15</v>
      </c>
      <c r="E45" s="14">
        <v>0</v>
      </c>
      <c r="F45" s="15">
        <f t="shared" si="8"/>
        <v>0</v>
      </c>
    </row>
    <row r="46" spans="1:6" ht="30.75" customHeight="1" x14ac:dyDescent="0.3">
      <c r="A46" s="16" t="s">
        <v>119</v>
      </c>
      <c r="B46" s="7"/>
      <c r="C46" s="12"/>
      <c r="D46" s="13"/>
      <c r="E46" s="14"/>
      <c r="F46" s="15"/>
    </row>
    <row r="47" spans="1:6" ht="30.75" customHeight="1" x14ac:dyDescent="0.3">
      <c r="A47" s="10" t="s">
        <v>120</v>
      </c>
      <c r="B47" s="11" t="s">
        <v>30</v>
      </c>
      <c r="C47" s="12" t="s">
        <v>28</v>
      </c>
      <c r="D47" s="13">
        <v>21</v>
      </c>
      <c r="E47" s="14">
        <v>0</v>
      </c>
      <c r="F47" s="15">
        <f t="shared" ref="F47:F50" si="9">ROUND(D47*E47,2)</f>
        <v>0</v>
      </c>
    </row>
    <row r="48" spans="1:6" ht="30.75" customHeight="1" x14ac:dyDescent="0.3">
      <c r="A48" s="10" t="s">
        <v>121</v>
      </c>
      <c r="B48" s="11" t="s">
        <v>32</v>
      </c>
      <c r="C48" s="12" t="s">
        <v>28</v>
      </c>
      <c r="D48" s="13">
        <v>230</v>
      </c>
      <c r="E48" s="14">
        <v>0</v>
      </c>
      <c r="F48" s="15">
        <f t="shared" si="9"/>
        <v>0</v>
      </c>
    </row>
    <row r="49" spans="1:6" ht="30.75" customHeight="1" x14ac:dyDescent="0.3">
      <c r="A49" s="10" t="s">
        <v>122</v>
      </c>
      <c r="B49" s="11" t="s">
        <v>106</v>
      </c>
      <c r="C49" s="12" t="s">
        <v>28</v>
      </c>
      <c r="D49" s="13">
        <v>1</v>
      </c>
      <c r="E49" s="14">
        <v>0</v>
      </c>
      <c r="F49" s="15">
        <f t="shared" si="9"/>
        <v>0</v>
      </c>
    </row>
    <row r="50" spans="1:6" ht="30.75" customHeight="1" x14ac:dyDescent="0.3">
      <c r="A50" s="10" t="s">
        <v>123</v>
      </c>
      <c r="B50" s="11" t="s">
        <v>37</v>
      </c>
      <c r="C50" s="12" t="s">
        <v>23</v>
      </c>
      <c r="D50" s="13">
        <v>15</v>
      </c>
      <c r="E50" s="14">
        <v>0</v>
      </c>
      <c r="F50" s="15">
        <f t="shared" si="9"/>
        <v>0</v>
      </c>
    </row>
    <row r="51" spans="1:6" ht="30.75" customHeight="1" x14ac:dyDescent="0.3">
      <c r="A51" s="16" t="s">
        <v>124</v>
      </c>
      <c r="B51" s="7"/>
      <c r="C51" s="12"/>
      <c r="D51" s="13"/>
      <c r="E51" s="14"/>
      <c r="F51" s="15"/>
    </row>
    <row r="52" spans="1:6" ht="30.75" customHeight="1" x14ac:dyDescent="0.3">
      <c r="A52" s="10" t="s">
        <v>125</v>
      </c>
      <c r="B52" s="11" t="s">
        <v>30</v>
      </c>
      <c r="C52" s="12" t="s">
        <v>28</v>
      </c>
      <c r="D52" s="13">
        <v>90</v>
      </c>
      <c r="E52" s="14">
        <v>0</v>
      </c>
      <c r="F52" s="15">
        <f t="shared" ref="F52:F53" si="10">ROUND(D52*E52,2)</f>
        <v>0</v>
      </c>
    </row>
    <row r="53" spans="1:6" ht="30.75" customHeight="1" x14ac:dyDescent="0.3">
      <c r="A53" s="10" t="s">
        <v>126</v>
      </c>
      <c r="B53" s="11" t="s">
        <v>127</v>
      </c>
      <c r="C53" s="12" t="s">
        <v>9</v>
      </c>
      <c r="D53" s="13">
        <v>1</v>
      </c>
      <c r="E53" s="14">
        <v>0</v>
      </c>
      <c r="F53" s="15">
        <f t="shared" si="10"/>
        <v>0</v>
      </c>
    </row>
    <row r="54" spans="1:6" ht="30.75" customHeight="1" x14ac:dyDescent="0.3">
      <c r="A54" s="16" t="s">
        <v>128</v>
      </c>
      <c r="B54" s="7"/>
      <c r="C54" s="12"/>
      <c r="D54" s="13"/>
      <c r="E54" s="14"/>
      <c r="F54" s="15"/>
    </row>
    <row r="55" spans="1:6" ht="30.75" customHeight="1" x14ac:dyDescent="0.3">
      <c r="A55" s="10" t="s">
        <v>129</v>
      </c>
      <c r="B55" s="11" t="s">
        <v>30</v>
      </c>
      <c r="C55" s="12" t="s">
        <v>28</v>
      </c>
      <c r="D55" s="13">
        <v>35</v>
      </c>
      <c r="E55" s="14">
        <v>0</v>
      </c>
      <c r="F55" s="15">
        <f t="shared" ref="F55:F58" si="11">ROUND(D55*E55,2)</f>
        <v>0</v>
      </c>
    </row>
    <row r="56" spans="1:6" ht="30.75" customHeight="1" x14ac:dyDescent="0.3">
      <c r="A56" s="10" t="s">
        <v>130</v>
      </c>
      <c r="B56" s="11" t="s">
        <v>32</v>
      </c>
      <c r="C56" s="12" t="s">
        <v>28</v>
      </c>
      <c r="D56" s="13">
        <v>82</v>
      </c>
      <c r="E56" s="14">
        <v>0</v>
      </c>
      <c r="F56" s="15">
        <f t="shared" si="11"/>
        <v>0</v>
      </c>
    </row>
    <row r="57" spans="1:6" ht="30.75" customHeight="1" x14ac:dyDescent="0.3">
      <c r="A57" s="10" t="s">
        <v>131</v>
      </c>
      <c r="B57" s="11" t="s">
        <v>127</v>
      </c>
      <c r="C57" s="12" t="s">
        <v>9</v>
      </c>
      <c r="D57" s="13">
        <v>1</v>
      </c>
      <c r="E57" s="14">
        <v>0</v>
      </c>
      <c r="F57" s="15">
        <f t="shared" si="11"/>
        <v>0</v>
      </c>
    </row>
    <row r="58" spans="1:6" ht="30.75" customHeight="1" x14ac:dyDescent="0.3">
      <c r="A58" s="10" t="s">
        <v>195</v>
      </c>
      <c r="B58" s="11" t="s">
        <v>34</v>
      </c>
      <c r="C58" s="12" t="s">
        <v>28</v>
      </c>
      <c r="D58" s="13">
        <v>53</v>
      </c>
      <c r="E58" s="14">
        <v>0</v>
      </c>
      <c r="F58" s="15">
        <f t="shared" si="11"/>
        <v>0</v>
      </c>
    </row>
    <row r="59" spans="1:6" ht="30.75" customHeight="1" x14ac:dyDescent="0.3">
      <c r="A59" s="31" t="s">
        <v>44</v>
      </c>
      <c r="B59" s="32"/>
      <c r="C59" s="32"/>
      <c r="D59" s="32"/>
      <c r="E59" s="33"/>
      <c r="F59" s="6">
        <f>SUBTOTAL(9,F18:F58)</f>
        <v>0</v>
      </c>
    </row>
    <row r="60" spans="1:6" ht="30.75" customHeight="1" x14ac:dyDescent="0.3">
      <c r="A60" s="10" t="s">
        <v>134</v>
      </c>
      <c r="B60" s="11" t="s">
        <v>147</v>
      </c>
      <c r="C60" s="17" t="s">
        <v>23</v>
      </c>
      <c r="D60" s="13">
        <v>161</v>
      </c>
      <c r="E60" s="14">
        <v>0</v>
      </c>
      <c r="F60" s="15">
        <f t="shared" ref="F60:F73" si="12">ROUND(D60*E60,2)</f>
        <v>0</v>
      </c>
    </row>
    <row r="61" spans="1:6" ht="30.75" customHeight="1" x14ac:dyDescent="0.3">
      <c r="A61" s="18" t="s">
        <v>135</v>
      </c>
      <c r="B61" s="19" t="s">
        <v>30</v>
      </c>
      <c r="C61" s="24" t="s">
        <v>28</v>
      </c>
      <c r="D61" s="21">
        <v>335</v>
      </c>
      <c r="E61" s="14">
        <v>0</v>
      </c>
      <c r="F61" s="23">
        <f t="shared" si="12"/>
        <v>0</v>
      </c>
    </row>
    <row r="62" spans="1:6" ht="30.75" customHeight="1" x14ac:dyDescent="0.3">
      <c r="A62" s="18" t="s">
        <v>136</v>
      </c>
      <c r="B62" s="19" t="s">
        <v>34</v>
      </c>
      <c r="C62" s="20" t="s">
        <v>28</v>
      </c>
      <c r="D62" s="21">
        <v>28</v>
      </c>
      <c r="E62" s="22">
        <v>0</v>
      </c>
      <c r="F62" s="23">
        <f t="shared" si="12"/>
        <v>0</v>
      </c>
    </row>
    <row r="63" spans="1:6" ht="30.75" customHeight="1" x14ac:dyDescent="0.3">
      <c r="A63" s="10" t="s">
        <v>137</v>
      </c>
      <c r="B63" s="11" t="s">
        <v>32</v>
      </c>
      <c r="C63" s="17" t="s">
        <v>28</v>
      </c>
      <c r="D63" s="13">
        <v>5472</v>
      </c>
      <c r="E63" s="14">
        <v>0</v>
      </c>
      <c r="F63" s="15">
        <f t="shared" si="12"/>
        <v>0</v>
      </c>
    </row>
    <row r="64" spans="1:6" ht="30.75" customHeight="1" x14ac:dyDescent="0.3">
      <c r="A64" s="10" t="s">
        <v>138</v>
      </c>
      <c r="B64" s="11" t="s">
        <v>148</v>
      </c>
      <c r="C64" s="17" t="s">
        <v>23</v>
      </c>
      <c r="D64" s="13">
        <v>211</v>
      </c>
      <c r="E64" s="14">
        <v>0</v>
      </c>
      <c r="F64" s="15">
        <f t="shared" si="12"/>
        <v>0</v>
      </c>
    </row>
    <row r="65" spans="1:6" ht="30.75" customHeight="1" x14ac:dyDescent="0.3">
      <c r="A65" s="10" t="s">
        <v>139</v>
      </c>
      <c r="B65" s="11" t="s">
        <v>149</v>
      </c>
      <c r="C65" s="17" t="s">
        <v>23</v>
      </c>
      <c r="D65" s="13">
        <v>1199</v>
      </c>
      <c r="E65" s="14">
        <v>0</v>
      </c>
      <c r="F65" s="15">
        <f t="shared" si="12"/>
        <v>0</v>
      </c>
    </row>
    <row r="66" spans="1:6" ht="30.75" customHeight="1" x14ac:dyDescent="0.3">
      <c r="A66" s="10" t="s">
        <v>140</v>
      </c>
      <c r="B66" s="11" t="s">
        <v>150</v>
      </c>
      <c r="C66" s="17" t="s">
        <v>9</v>
      </c>
      <c r="D66" s="13">
        <v>2</v>
      </c>
      <c r="E66" s="14">
        <v>0</v>
      </c>
      <c r="F66" s="15">
        <f t="shared" si="12"/>
        <v>0</v>
      </c>
    </row>
    <row r="67" spans="1:6" ht="30.75" customHeight="1" x14ac:dyDescent="0.3">
      <c r="A67" s="10" t="s">
        <v>141</v>
      </c>
      <c r="B67" s="11" t="s">
        <v>151</v>
      </c>
      <c r="C67" s="17" t="s">
        <v>9</v>
      </c>
      <c r="D67" s="13">
        <v>1</v>
      </c>
      <c r="E67" s="14">
        <v>0</v>
      </c>
      <c r="F67" s="15">
        <f t="shared" si="12"/>
        <v>0</v>
      </c>
    </row>
    <row r="68" spans="1:6" ht="30.75" customHeight="1" x14ac:dyDescent="0.3">
      <c r="A68" s="10" t="s">
        <v>142</v>
      </c>
      <c r="B68" s="11" t="s">
        <v>152</v>
      </c>
      <c r="C68" s="17" t="s">
        <v>9</v>
      </c>
      <c r="D68" s="13">
        <v>1</v>
      </c>
      <c r="E68" s="14">
        <v>0</v>
      </c>
      <c r="F68" s="15">
        <f t="shared" si="12"/>
        <v>0</v>
      </c>
    </row>
    <row r="69" spans="1:6" ht="30.75" customHeight="1" x14ac:dyDescent="0.3">
      <c r="A69" s="10" t="s">
        <v>143</v>
      </c>
      <c r="B69" s="11" t="s">
        <v>153</v>
      </c>
      <c r="C69" s="17" t="s">
        <v>9</v>
      </c>
      <c r="D69" s="13">
        <v>1</v>
      </c>
      <c r="E69" s="14">
        <v>0</v>
      </c>
      <c r="F69" s="15">
        <f t="shared" si="12"/>
        <v>0</v>
      </c>
    </row>
    <row r="70" spans="1:6" ht="30.75" customHeight="1" x14ac:dyDescent="0.3">
      <c r="A70" s="10" t="s">
        <v>144</v>
      </c>
      <c r="B70" s="11" t="s">
        <v>154</v>
      </c>
      <c r="C70" s="17" t="s">
        <v>28</v>
      </c>
      <c r="D70" s="13">
        <v>125</v>
      </c>
      <c r="E70" s="14">
        <v>0</v>
      </c>
      <c r="F70" s="15">
        <f t="shared" si="12"/>
        <v>0</v>
      </c>
    </row>
    <row r="71" spans="1:6" ht="30.75" customHeight="1" x14ac:dyDescent="0.3">
      <c r="A71" s="10" t="s">
        <v>145</v>
      </c>
      <c r="B71" s="11" t="s">
        <v>155</v>
      </c>
      <c r="C71" s="17" t="s">
        <v>28</v>
      </c>
      <c r="D71" s="13">
        <v>199</v>
      </c>
      <c r="E71" s="14">
        <v>0</v>
      </c>
      <c r="F71" s="15">
        <f t="shared" si="12"/>
        <v>0</v>
      </c>
    </row>
    <row r="72" spans="1:6" ht="30.75" customHeight="1" x14ac:dyDescent="0.3">
      <c r="A72" s="10" t="s">
        <v>146</v>
      </c>
      <c r="B72" s="11" t="s">
        <v>157</v>
      </c>
      <c r="C72" s="17" t="s">
        <v>28</v>
      </c>
      <c r="D72" s="13">
        <v>3091</v>
      </c>
      <c r="E72" s="14">
        <v>0</v>
      </c>
      <c r="F72" s="15">
        <f t="shared" ref="F72" si="13">ROUND(D72*E72,2)</f>
        <v>0</v>
      </c>
    </row>
    <row r="73" spans="1:6" ht="30.75" customHeight="1" x14ac:dyDescent="0.3">
      <c r="A73" s="10" t="s">
        <v>156</v>
      </c>
      <c r="B73" s="11" t="s">
        <v>158</v>
      </c>
      <c r="C73" s="17" t="s">
        <v>9</v>
      </c>
      <c r="D73" s="13">
        <v>1</v>
      </c>
      <c r="E73" s="14">
        <v>0</v>
      </c>
      <c r="F73" s="15">
        <f t="shared" si="12"/>
        <v>0</v>
      </c>
    </row>
    <row r="74" spans="1:6" ht="47.25" x14ac:dyDescent="0.3">
      <c r="A74" s="18" t="s">
        <v>192</v>
      </c>
      <c r="B74" s="19" t="s">
        <v>193</v>
      </c>
      <c r="C74" s="20" t="s">
        <v>28</v>
      </c>
      <c r="D74" s="21">
        <f>1634+117</f>
        <v>1751</v>
      </c>
      <c r="E74" s="22">
        <v>0</v>
      </c>
      <c r="F74" s="23">
        <f t="shared" ref="F74" si="14">ROUND(D74*E74,2)</f>
        <v>0</v>
      </c>
    </row>
    <row r="75" spans="1:6" ht="30.75" customHeight="1" x14ac:dyDescent="0.3">
      <c r="A75" s="31" t="s">
        <v>189</v>
      </c>
      <c r="B75" s="32"/>
      <c r="C75" s="32"/>
      <c r="D75" s="32"/>
      <c r="E75" s="33"/>
      <c r="F75" s="6">
        <f>SUBTOTAL(9,F60:F74)</f>
        <v>0</v>
      </c>
    </row>
    <row r="76" spans="1:6" ht="30.75" customHeight="1" x14ac:dyDescent="0.3">
      <c r="A76" s="10" t="s">
        <v>46</v>
      </c>
      <c r="B76" s="11" t="s">
        <v>47</v>
      </c>
      <c r="C76" s="17" t="s">
        <v>23</v>
      </c>
      <c r="D76" s="13">
        <v>6027</v>
      </c>
      <c r="E76" s="14">
        <v>0</v>
      </c>
      <c r="F76" s="15">
        <f t="shared" ref="F76:F88" si="15">ROUND(D76*E76,2)</f>
        <v>0</v>
      </c>
    </row>
    <row r="77" spans="1:6" ht="30.75" customHeight="1" x14ac:dyDescent="0.3">
      <c r="A77" s="10" t="s">
        <v>48</v>
      </c>
      <c r="B77" s="11" t="s">
        <v>49</v>
      </c>
      <c r="C77" s="17" t="s">
        <v>9</v>
      </c>
      <c r="D77" s="13">
        <v>12</v>
      </c>
      <c r="E77" s="14">
        <v>0</v>
      </c>
      <c r="F77" s="15">
        <f t="shared" si="15"/>
        <v>0</v>
      </c>
    </row>
    <row r="78" spans="1:6" ht="30.75" customHeight="1" x14ac:dyDescent="0.3">
      <c r="A78" s="10" t="s">
        <v>50</v>
      </c>
      <c r="B78" s="11" t="s">
        <v>51</v>
      </c>
      <c r="C78" s="17" t="s">
        <v>9</v>
      </c>
      <c r="D78" s="13">
        <v>12</v>
      </c>
      <c r="E78" s="14">
        <v>0</v>
      </c>
      <c r="F78" s="15">
        <f t="shared" si="15"/>
        <v>0</v>
      </c>
    </row>
    <row r="79" spans="1:6" ht="30.75" customHeight="1" x14ac:dyDescent="0.3">
      <c r="A79" s="10" t="s">
        <v>52</v>
      </c>
      <c r="B79" s="11" t="s">
        <v>53</v>
      </c>
      <c r="C79" s="17" t="s">
        <v>54</v>
      </c>
      <c r="D79" s="13">
        <v>7</v>
      </c>
      <c r="E79" s="14">
        <v>0</v>
      </c>
      <c r="F79" s="15">
        <f t="shared" si="15"/>
        <v>0</v>
      </c>
    </row>
    <row r="80" spans="1:6" ht="30.75" customHeight="1" x14ac:dyDescent="0.3">
      <c r="A80" s="10" t="s">
        <v>55</v>
      </c>
      <c r="B80" s="11" t="s">
        <v>56</v>
      </c>
      <c r="C80" s="17" t="s">
        <v>9</v>
      </c>
      <c r="D80" s="13">
        <v>4</v>
      </c>
      <c r="E80" s="14">
        <v>0</v>
      </c>
      <c r="F80" s="15">
        <f t="shared" si="15"/>
        <v>0</v>
      </c>
    </row>
    <row r="81" spans="1:6" ht="30.75" customHeight="1" x14ac:dyDescent="0.3">
      <c r="A81" s="10" t="s">
        <v>57</v>
      </c>
      <c r="B81" s="11" t="s">
        <v>58</v>
      </c>
      <c r="C81" s="17" t="s">
        <v>9</v>
      </c>
      <c r="D81" s="13">
        <v>5</v>
      </c>
      <c r="E81" s="14">
        <v>0</v>
      </c>
      <c r="F81" s="15">
        <f t="shared" si="15"/>
        <v>0</v>
      </c>
    </row>
    <row r="82" spans="1:6" ht="30.75" customHeight="1" x14ac:dyDescent="0.3">
      <c r="A82" s="10" t="s">
        <v>59</v>
      </c>
      <c r="B82" s="11" t="s">
        <v>132</v>
      </c>
      <c r="C82" s="17" t="s">
        <v>9</v>
      </c>
      <c r="D82" s="13">
        <v>58</v>
      </c>
      <c r="E82" s="14">
        <v>0</v>
      </c>
      <c r="F82" s="15">
        <f t="shared" si="15"/>
        <v>0</v>
      </c>
    </row>
    <row r="83" spans="1:6" ht="30.75" customHeight="1" x14ac:dyDescent="0.3">
      <c r="A83" s="10" t="s">
        <v>60</v>
      </c>
      <c r="B83" s="11" t="s">
        <v>133</v>
      </c>
      <c r="C83" s="17" t="s">
        <v>9</v>
      </c>
      <c r="D83" s="13">
        <v>88</v>
      </c>
      <c r="E83" s="14">
        <v>0</v>
      </c>
      <c r="F83" s="15">
        <f t="shared" si="15"/>
        <v>0</v>
      </c>
    </row>
    <row r="84" spans="1:6" ht="30.75" customHeight="1" x14ac:dyDescent="0.3">
      <c r="A84" s="10" t="s">
        <v>61</v>
      </c>
      <c r="B84" s="11" t="s">
        <v>45</v>
      </c>
      <c r="C84" s="17" t="s">
        <v>9</v>
      </c>
      <c r="D84" s="13">
        <v>6027</v>
      </c>
      <c r="E84" s="14">
        <v>0</v>
      </c>
      <c r="F84" s="15">
        <f t="shared" si="15"/>
        <v>0</v>
      </c>
    </row>
    <row r="85" spans="1:6" ht="30.75" customHeight="1" x14ac:dyDescent="0.3">
      <c r="A85" s="10" t="s">
        <v>62</v>
      </c>
      <c r="B85" s="11" t="s">
        <v>63</v>
      </c>
      <c r="C85" s="17" t="s">
        <v>9</v>
      </c>
      <c r="D85" s="13">
        <v>146</v>
      </c>
      <c r="E85" s="14">
        <v>0</v>
      </c>
      <c r="F85" s="15">
        <f t="shared" si="15"/>
        <v>0</v>
      </c>
    </row>
    <row r="86" spans="1:6" ht="30.75" customHeight="1" x14ac:dyDescent="0.3">
      <c r="A86" s="10" t="s">
        <v>64</v>
      </c>
      <c r="B86" s="11" t="s">
        <v>65</v>
      </c>
      <c r="C86" s="17" t="s">
        <v>9</v>
      </c>
      <c r="D86" s="13">
        <v>1</v>
      </c>
      <c r="E86" s="14">
        <v>0</v>
      </c>
      <c r="F86" s="15">
        <f t="shared" si="15"/>
        <v>0</v>
      </c>
    </row>
    <row r="87" spans="1:6" ht="30.75" customHeight="1" x14ac:dyDescent="0.3">
      <c r="A87" s="10" t="s">
        <v>66</v>
      </c>
      <c r="B87" s="11" t="s">
        <v>67</v>
      </c>
      <c r="C87" s="17" t="s">
        <v>23</v>
      </c>
      <c r="D87" s="13">
        <v>131</v>
      </c>
      <c r="E87" s="14">
        <v>0</v>
      </c>
      <c r="F87" s="15">
        <f t="shared" si="15"/>
        <v>0</v>
      </c>
    </row>
    <row r="88" spans="1:6" ht="30.75" customHeight="1" x14ac:dyDescent="0.3">
      <c r="A88" s="10" t="s">
        <v>68</v>
      </c>
      <c r="B88" s="11" t="s">
        <v>69</v>
      </c>
      <c r="C88" s="17" t="s">
        <v>9</v>
      </c>
      <c r="D88" s="13">
        <v>5</v>
      </c>
      <c r="E88" s="14">
        <v>0</v>
      </c>
      <c r="F88" s="15">
        <f t="shared" si="15"/>
        <v>0</v>
      </c>
    </row>
    <row r="89" spans="1:6" ht="30.75" customHeight="1" x14ac:dyDescent="0.3">
      <c r="A89" s="31" t="s">
        <v>190</v>
      </c>
      <c r="B89" s="32"/>
      <c r="C89" s="32"/>
      <c r="D89" s="32"/>
      <c r="E89" s="33"/>
      <c r="F89" s="6">
        <f>SUBTOTAL(9,F76:F88)</f>
        <v>0</v>
      </c>
    </row>
    <row r="90" spans="1:6" ht="30.75" customHeight="1" x14ac:dyDescent="0.3">
      <c r="A90" s="10" t="s">
        <v>70</v>
      </c>
      <c r="B90" s="11" t="s">
        <v>165</v>
      </c>
      <c r="C90" s="17" t="s">
        <v>28</v>
      </c>
      <c r="D90" s="13">
        <v>20478</v>
      </c>
      <c r="E90" s="14">
        <v>0</v>
      </c>
      <c r="F90" s="15">
        <f t="shared" ref="F90:F109" si="16">ROUND(D90*E90,2)</f>
        <v>0</v>
      </c>
    </row>
    <row r="91" spans="1:6" ht="30.75" customHeight="1" x14ac:dyDescent="0.3">
      <c r="A91" s="10" t="s">
        <v>71</v>
      </c>
      <c r="B91" s="11" t="s">
        <v>166</v>
      </c>
      <c r="C91" s="17" t="s">
        <v>54</v>
      </c>
      <c r="D91" s="13">
        <v>358</v>
      </c>
      <c r="E91" s="14">
        <v>0</v>
      </c>
      <c r="F91" s="15">
        <f t="shared" si="16"/>
        <v>0</v>
      </c>
    </row>
    <row r="92" spans="1:6" ht="30.75" customHeight="1" x14ac:dyDescent="0.3">
      <c r="A92" s="10" t="s">
        <v>72</v>
      </c>
      <c r="B92" s="11" t="s">
        <v>167</v>
      </c>
      <c r="C92" s="17" t="s">
        <v>28</v>
      </c>
      <c r="D92" s="13">
        <v>17736</v>
      </c>
      <c r="E92" s="14">
        <v>0</v>
      </c>
      <c r="F92" s="15">
        <f t="shared" si="16"/>
        <v>0</v>
      </c>
    </row>
    <row r="93" spans="1:6" ht="30.75" customHeight="1" x14ac:dyDescent="0.3">
      <c r="A93" s="10" t="s">
        <v>75</v>
      </c>
      <c r="B93" s="11" t="s">
        <v>168</v>
      </c>
      <c r="C93" s="17" t="s">
        <v>28</v>
      </c>
      <c r="D93" s="13">
        <v>18093</v>
      </c>
      <c r="E93" s="14">
        <v>0</v>
      </c>
      <c r="F93" s="15">
        <f t="shared" si="16"/>
        <v>0</v>
      </c>
    </row>
    <row r="94" spans="1:6" ht="30.75" customHeight="1" x14ac:dyDescent="0.3">
      <c r="A94" s="10" t="s">
        <v>77</v>
      </c>
      <c r="B94" s="11" t="s">
        <v>169</v>
      </c>
      <c r="C94" s="17" t="s">
        <v>28</v>
      </c>
      <c r="D94" s="13">
        <v>2742</v>
      </c>
      <c r="E94" s="14">
        <v>0</v>
      </c>
      <c r="F94" s="15">
        <f t="shared" si="16"/>
        <v>0</v>
      </c>
    </row>
    <row r="95" spans="1:6" ht="30.75" customHeight="1" x14ac:dyDescent="0.3">
      <c r="A95" s="10" t="s">
        <v>78</v>
      </c>
      <c r="B95" s="11" t="s">
        <v>170</v>
      </c>
      <c r="C95" s="17" t="s">
        <v>28</v>
      </c>
      <c r="D95" s="13">
        <v>2742</v>
      </c>
      <c r="E95" s="14">
        <v>0</v>
      </c>
      <c r="F95" s="15">
        <f t="shared" si="16"/>
        <v>0</v>
      </c>
    </row>
    <row r="96" spans="1:6" ht="30.75" customHeight="1" x14ac:dyDescent="0.3">
      <c r="A96" s="10" t="s">
        <v>79</v>
      </c>
      <c r="B96" s="11" t="s">
        <v>171</v>
      </c>
      <c r="C96" s="17" t="s">
        <v>28</v>
      </c>
      <c r="D96" s="13">
        <v>356</v>
      </c>
      <c r="E96" s="14">
        <v>0</v>
      </c>
      <c r="F96" s="15">
        <f t="shared" si="16"/>
        <v>0</v>
      </c>
    </row>
    <row r="97" spans="1:6" ht="30.75" customHeight="1" x14ac:dyDescent="0.3">
      <c r="A97" s="10" t="s">
        <v>80</v>
      </c>
      <c r="B97" s="11" t="s">
        <v>172</v>
      </c>
      <c r="C97" s="17" t="s">
        <v>28</v>
      </c>
      <c r="D97" s="13">
        <v>877</v>
      </c>
      <c r="E97" s="14">
        <v>0</v>
      </c>
      <c r="F97" s="15">
        <f t="shared" si="16"/>
        <v>0</v>
      </c>
    </row>
    <row r="98" spans="1:6" ht="30.75" customHeight="1" x14ac:dyDescent="0.3">
      <c r="A98" s="10" t="s">
        <v>81</v>
      </c>
      <c r="B98" s="11" t="s">
        <v>173</v>
      </c>
      <c r="C98" s="17" t="s">
        <v>28</v>
      </c>
      <c r="D98" s="13">
        <v>877</v>
      </c>
      <c r="E98" s="14">
        <v>0</v>
      </c>
      <c r="F98" s="15">
        <f t="shared" si="16"/>
        <v>0</v>
      </c>
    </row>
    <row r="99" spans="1:6" ht="30.75" customHeight="1" x14ac:dyDescent="0.3">
      <c r="A99" s="10" t="s">
        <v>82</v>
      </c>
      <c r="B99" s="11" t="s">
        <v>73</v>
      </c>
      <c r="C99" s="17" t="s">
        <v>74</v>
      </c>
      <c r="D99" s="13">
        <v>4414</v>
      </c>
      <c r="E99" s="14">
        <v>0</v>
      </c>
      <c r="F99" s="15">
        <f t="shared" si="16"/>
        <v>0</v>
      </c>
    </row>
    <row r="100" spans="1:6" ht="30.75" customHeight="1" x14ac:dyDescent="0.3">
      <c r="A100" s="10" t="s">
        <v>83</v>
      </c>
      <c r="B100" s="11" t="s">
        <v>76</v>
      </c>
      <c r="C100" s="17" t="s">
        <v>74</v>
      </c>
      <c r="D100" s="13">
        <v>2207</v>
      </c>
      <c r="E100" s="14">
        <v>0</v>
      </c>
      <c r="F100" s="15">
        <f t="shared" si="16"/>
        <v>0</v>
      </c>
    </row>
    <row r="101" spans="1:6" ht="30.75" customHeight="1" x14ac:dyDescent="0.3">
      <c r="A101" s="10" t="s">
        <v>84</v>
      </c>
      <c r="B101" s="11" t="s">
        <v>174</v>
      </c>
      <c r="C101" s="17" t="s">
        <v>23</v>
      </c>
      <c r="D101" s="13">
        <v>12093</v>
      </c>
      <c r="E101" s="14">
        <v>0</v>
      </c>
      <c r="F101" s="15">
        <f t="shared" si="16"/>
        <v>0</v>
      </c>
    </row>
    <row r="102" spans="1:6" ht="30.75" customHeight="1" x14ac:dyDescent="0.3">
      <c r="A102" s="10" t="s">
        <v>85</v>
      </c>
      <c r="B102" s="11" t="s">
        <v>175</v>
      </c>
      <c r="C102" s="17" t="s">
        <v>9</v>
      </c>
      <c r="D102" s="13">
        <v>18</v>
      </c>
      <c r="E102" s="14">
        <v>0</v>
      </c>
      <c r="F102" s="15">
        <f t="shared" ref="F102:F108" si="17">ROUND(D102*E102,2)</f>
        <v>0</v>
      </c>
    </row>
    <row r="103" spans="1:6" ht="30.75" customHeight="1" x14ac:dyDescent="0.3">
      <c r="A103" s="10" t="s">
        <v>86</v>
      </c>
      <c r="B103" s="11" t="s">
        <v>176</v>
      </c>
      <c r="C103" s="17" t="s">
        <v>23</v>
      </c>
      <c r="D103" s="13">
        <v>90</v>
      </c>
      <c r="E103" s="14">
        <v>0</v>
      </c>
      <c r="F103" s="15">
        <f t="shared" si="17"/>
        <v>0</v>
      </c>
    </row>
    <row r="104" spans="1:6" ht="30.75" customHeight="1" x14ac:dyDescent="0.3">
      <c r="A104" s="10" t="s">
        <v>159</v>
      </c>
      <c r="B104" s="11" t="s">
        <v>177</v>
      </c>
      <c r="C104" s="17" t="s">
        <v>23</v>
      </c>
      <c r="D104" s="13">
        <v>90</v>
      </c>
      <c r="E104" s="14">
        <v>0</v>
      </c>
      <c r="F104" s="15">
        <f t="shared" si="17"/>
        <v>0</v>
      </c>
    </row>
    <row r="105" spans="1:6" ht="30.75" customHeight="1" x14ac:dyDescent="0.3">
      <c r="A105" s="10" t="s">
        <v>160</v>
      </c>
      <c r="B105" s="11" t="s">
        <v>178</v>
      </c>
      <c r="C105" s="17" t="s">
        <v>9</v>
      </c>
      <c r="D105" s="13">
        <v>4</v>
      </c>
      <c r="E105" s="14">
        <v>0</v>
      </c>
      <c r="F105" s="15">
        <f t="shared" si="17"/>
        <v>0</v>
      </c>
    </row>
    <row r="106" spans="1:6" ht="30.75" customHeight="1" x14ac:dyDescent="0.3">
      <c r="A106" s="10" t="s">
        <v>161</v>
      </c>
      <c r="B106" s="11" t="s">
        <v>179</v>
      </c>
      <c r="C106" s="17" t="s">
        <v>9</v>
      </c>
      <c r="D106" s="13">
        <v>3</v>
      </c>
      <c r="E106" s="14">
        <v>0</v>
      </c>
      <c r="F106" s="15">
        <f t="shared" si="17"/>
        <v>0</v>
      </c>
    </row>
    <row r="107" spans="1:6" ht="30.75" customHeight="1" x14ac:dyDescent="0.3">
      <c r="A107" s="10" t="s">
        <v>162</v>
      </c>
      <c r="B107" s="11" t="s">
        <v>180</v>
      </c>
      <c r="C107" s="17" t="s">
        <v>9</v>
      </c>
      <c r="D107" s="13">
        <v>9</v>
      </c>
      <c r="E107" s="14">
        <v>0</v>
      </c>
      <c r="F107" s="15">
        <f t="shared" si="17"/>
        <v>0</v>
      </c>
    </row>
    <row r="108" spans="1:6" ht="30.75" customHeight="1" x14ac:dyDescent="0.3">
      <c r="A108" s="10" t="s">
        <v>163</v>
      </c>
      <c r="B108" s="11" t="s">
        <v>181</v>
      </c>
      <c r="C108" s="17" t="s">
        <v>9</v>
      </c>
      <c r="D108" s="13">
        <v>12</v>
      </c>
      <c r="E108" s="14">
        <v>0</v>
      </c>
      <c r="F108" s="15">
        <f t="shared" si="17"/>
        <v>0</v>
      </c>
    </row>
    <row r="109" spans="1:6" ht="30.75" customHeight="1" x14ac:dyDescent="0.3">
      <c r="A109" s="10" t="s">
        <v>164</v>
      </c>
      <c r="B109" s="11" t="s">
        <v>182</v>
      </c>
      <c r="C109" s="17" t="s">
        <v>9</v>
      </c>
      <c r="D109" s="13">
        <v>12</v>
      </c>
      <c r="E109" s="14">
        <v>0</v>
      </c>
      <c r="F109" s="15">
        <f t="shared" si="16"/>
        <v>0</v>
      </c>
    </row>
    <row r="110" spans="1:6" ht="47.25" x14ac:dyDescent="0.3">
      <c r="A110" s="10" t="s">
        <v>191</v>
      </c>
      <c r="B110" s="19" t="s">
        <v>194</v>
      </c>
      <c r="C110" s="20" t="s">
        <v>28</v>
      </c>
      <c r="D110" s="21">
        <f>475+476+527</f>
        <v>1478</v>
      </c>
      <c r="E110" s="22">
        <v>0</v>
      </c>
      <c r="F110" s="23">
        <f t="shared" ref="F110" si="18">ROUND(D110*E110,2)</f>
        <v>0</v>
      </c>
    </row>
    <row r="111" spans="1:6" ht="30.75" customHeight="1" x14ac:dyDescent="0.3">
      <c r="A111" s="31" t="s">
        <v>87</v>
      </c>
      <c r="B111" s="32"/>
      <c r="C111" s="32"/>
      <c r="D111" s="32"/>
      <c r="E111" s="33"/>
      <c r="F111" s="6">
        <f>SUBTOTAL(9,F90:F110)</f>
        <v>0</v>
      </c>
    </row>
    <row r="112" spans="1:6" ht="30.75" customHeight="1" x14ac:dyDescent="0.3">
      <c r="A112" s="10" t="s">
        <v>88</v>
      </c>
      <c r="B112" s="11" t="s">
        <v>89</v>
      </c>
      <c r="C112" s="17" t="s">
        <v>28</v>
      </c>
      <c r="D112" s="13">
        <v>1868</v>
      </c>
      <c r="E112" s="14">
        <v>0</v>
      </c>
      <c r="F112" s="15">
        <f>ROUND(D112*E112,2)</f>
        <v>0</v>
      </c>
    </row>
    <row r="113" spans="1:6" ht="30.75" customHeight="1" x14ac:dyDescent="0.3">
      <c r="A113" s="31" t="s">
        <v>90</v>
      </c>
      <c r="B113" s="32"/>
      <c r="C113" s="32"/>
      <c r="D113" s="32"/>
      <c r="E113" s="33"/>
      <c r="F113" s="6">
        <f>SUBTOTAL(9,F112:F112)</f>
        <v>0</v>
      </c>
    </row>
    <row r="114" spans="1:6" ht="30.75" customHeight="1" x14ac:dyDescent="0.3">
      <c r="A114" s="10" t="s">
        <v>91</v>
      </c>
      <c r="B114" s="11" t="s">
        <v>202</v>
      </c>
      <c r="C114" s="17" t="s">
        <v>23</v>
      </c>
      <c r="D114" s="13">
        <v>1258</v>
      </c>
      <c r="E114" s="14">
        <v>0</v>
      </c>
      <c r="F114" s="15">
        <f>ROUND(D114*E114,2)</f>
        <v>0</v>
      </c>
    </row>
    <row r="115" spans="1:6" ht="30.75" customHeight="1" x14ac:dyDescent="0.3">
      <c r="A115" s="10" t="s">
        <v>183</v>
      </c>
      <c r="B115" s="11" t="s">
        <v>207</v>
      </c>
      <c r="C115" s="17" t="s">
        <v>23</v>
      </c>
      <c r="D115" s="13">
        <v>1258</v>
      </c>
      <c r="E115" s="14">
        <v>0</v>
      </c>
      <c r="F115" s="15">
        <f>ROUND(D115*E115,2)</f>
        <v>0</v>
      </c>
    </row>
    <row r="116" spans="1:6" ht="30.75" customHeight="1" x14ac:dyDescent="0.3">
      <c r="A116" s="10" t="s">
        <v>200</v>
      </c>
      <c r="B116" s="11" t="s">
        <v>204</v>
      </c>
      <c r="C116" s="17" t="s">
        <v>23</v>
      </c>
      <c r="D116" s="13">
        <v>3600</v>
      </c>
      <c r="E116" s="14">
        <v>0</v>
      </c>
      <c r="F116" s="15">
        <f>ROUND(D116*E116,2)</f>
        <v>0</v>
      </c>
    </row>
    <row r="117" spans="1:6" ht="30.75" customHeight="1" x14ac:dyDescent="0.3">
      <c r="A117" s="10" t="s">
        <v>203</v>
      </c>
      <c r="B117" s="11" t="s">
        <v>205</v>
      </c>
      <c r="C117" s="17" t="s">
        <v>23</v>
      </c>
      <c r="D117" s="13">
        <v>1800</v>
      </c>
      <c r="E117" s="14">
        <v>0</v>
      </c>
      <c r="F117" s="15">
        <f t="shared" ref="F117:F118" si="19">ROUND(D117*E117,2)</f>
        <v>0</v>
      </c>
    </row>
    <row r="118" spans="1:6" ht="30.75" customHeight="1" x14ac:dyDescent="0.3">
      <c r="A118" s="10" t="s">
        <v>206</v>
      </c>
      <c r="B118" s="11" t="s">
        <v>201</v>
      </c>
      <c r="C118" s="17" t="s">
        <v>23</v>
      </c>
      <c r="D118" s="13">
        <v>160</v>
      </c>
      <c r="E118" s="14">
        <v>0</v>
      </c>
      <c r="F118" s="15">
        <f t="shared" si="19"/>
        <v>0</v>
      </c>
    </row>
    <row r="119" spans="1:6" ht="30.75" customHeight="1" x14ac:dyDescent="0.3">
      <c r="A119" s="31" t="s">
        <v>92</v>
      </c>
      <c r="B119" s="32"/>
      <c r="C119" s="32"/>
      <c r="D119" s="32"/>
      <c r="E119" s="33"/>
      <c r="F119" s="6">
        <f>SUBTOTAL(9,F114:F118)</f>
        <v>0</v>
      </c>
    </row>
    <row r="120" spans="1:6" ht="30.75" customHeight="1" thickBot="1" x14ac:dyDescent="0.35">
      <c r="A120" s="34" t="s">
        <v>93</v>
      </c>
      <c r="B120" s="35"/>
      <c r="C120" s="35"/>
      <c r="D120" s="35"/>
      <c r="E120" s="35"/>
      <c r="F120" s="8">
        <f>SUM(F119,F113,F111,F89,F75,F59,F17,F10,F6)</f>
        <v>0</v>
      </c>
    </row>
    <row r="121" spans="1:6" ht="30.75" customHeight="1" thickTop="1" thickBot="1" x14ac:dyDescent="0.35">
      <c r="A121" s="25" t="s">
        <v>196</v>
      </c>
      <c r="B121" s="26"/>
      <c r="C121" s="26"/>
      <c r="D121" s="26"/>
      <c r="E121" s="26"/>
      <c r="F121" s="27"/>
    </row>
    <row r="122" spans="1:6" ht="16.5" thickTop="1" x14ac:dyDescent="0.3"/>
  </sheetData>
  <sheetProtection algorithmName="SHA-512" hashValue="tkPG/iGR5SgkiD49I710W/g4iaoL8e9bfitvUflwWywcuh1J1hQrGO7SFSmZMEYS3C/m1VMn1EigtEGCb1i+EA==" saltValue="XA3SjvhozIcFu8tfMlGD1Q==" spinCount="100000" sheet="1" objects="1" scenarios="1"/>
  <mergeCells count="12">
    <mergeCell ref="A121:F121"/>
    <mergeCell ref="A1:F1"/>
    <mergeCell ref="A6:E6"/>
    <mergeCell ref="A17:E17"/>
    <mergeCell ref="A59:E59"/>
    <mergeCell ref="A75:E75"/>
    <mergeCell ref="A10:E10"/>
    <mergeCell ref="A111:E111"/>
    <mergeCell ref="A113:E113"/>
    <mergeCell ref="A119:E119"/>
    <mergeCell ref="A89:E89"/>
    <mergeCell ref="A120:E120"/>
  </mergeCells>
  <phoneticPr fontId="7" type="noConversion"/>
  <pageMargins left="0.5" right="0.5" top="1" bottom="0.75" header="0.3" footer="0.3"/>
  <pageSetup scale="92" fitToHeight="0" orientation="portrait" r:id="rId1"/>
  <headerFooter>
    <oddHeader>&amp;LComal County Schoenthal MUD
Contessa Unit 2
Addendum #1&amp;R&amp;G</oddHeader>
    <oddFooter>&amp;L&amp;"-,Bold"BIDDER SIGNATURE &amp;"-,Regular"___________________________________&amp;C&amp;8Page &amp;P of &amp;N&amp;R&amp;8&amp;D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Duano, E.I.T.</dc:creator>
  <cp:lastModifiedBy>Alexandra Guevara-Stevens</cp:lastModifiedBy>
  <cp:lastPrinted>2026-05-22T04:47:30Z</cp:lastPrinted>
  <dcterms:created xsi:type="dcterms:W3CDTF">2026-02-23T22:34:52Z</dcterms:created>
  <dcterms:modified xsi:type="dcterms:W3CDTF">2026-05-22T04:50:23Z</dcterms:modified>
</cp:coreProperties>
</file>