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Estimators\KIP Documents\Dhanani Way and DPEG Zarzamora\Addendum #4  3-9-2026\"/>
    </mc:Choice>
  </mc:AlternateContent>
  <xr:revisionPtr revIDLastSave="0" documentId="13_ncr:1_{11AC07BC-C38C-42FB-9A5C-E4F3AE6403A2}" xr6:coauthVersionLast="36" xr6:coauthVersionMax="47" xr10:uidLastSave="{00000000-0000-0000-0000-000000000000}"/>
  <bookViews>
    <workbookView xWindow="-120" yWindow="-120" windowWidth="29040" windowHeight="15720" xr2:uid="{A173B4A0-EF4C-4EF2-AD94-7DF2D46BB3D8}"/>
  </bookViews>
  <sheets>
    <sheet name="BIDS LOW-HIGH" sheetId="1" r:id="rId1"/>
    <sheet name="Sheet1" sheetId="2" r:id="rId2"/>
  </sheets>
  <definedNames>
    <definedName name="_xlnm.Print_Area" localSheetId="0">'BIDS LOW-HIGH'!$A$1:$J$128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1" l="1"/>
  <c r="J51" i="1" s="1"/>
  <c r="H51" i="1"/>
  <c r="H35" i="1"/>
  <c r="H36" i="1"/>
  <c r="G35" i="1"/>
  <c r="J35" i="1" s="1"/>
  <c r="G36" i="1"/>
  <c r="J36" i="1" s="1"/>
  <c r="H38" i="1"/>
  <c r="G38" i="1"/>
  <c r="J38" i="1" s="1"/>
  <c r="H9" i="1"/>
  <c r="G9" i="1"/>
  <c r="J9" i="1" s="1"/>
  <c r="G44" i="1"/>
  <c r="J44" i="1" s="1"/>
  <c r="H44" i="1"/>
  <c r="H20" i="1" l="1"/>
  <c r="G20" i="1"/>
  <c r="J20" i="1" s="1"/>
  <c r="G43" i="1" l="1"/>
  <c r="J43" i="1" s="1"/>
  <c r="H43" i="1"/>
  <c r="C15" i="1" l="1"/>
  <c r="C16" i="1" s="1"/>
  <c r="G16" i="1" s="1"/>
  <c r="J16" i="1" s="1"/>
  <c r="G27" i="1"/>
  <c r="J27" i="1" s="1"/>
  <c r="H27" i="1"/>
  <c r="G68" i="1" l="1"/>
  <c r="J68" i="1" s="1"/>
  <c r="H68" i="1"/>
  <c r="H34" i="1"/>
  <c r="G34" i="1"/>
  <c r="J34" i="1" s="1"/>
  <c r="H12" i="1"/>
  <c r="G12" i="1"/>
  <c r="J12" i="1" s="1"/>
  <c r="G73" i="1"/>
  <c r="J73" i="1" s="1"/>
  <c r="H73" i="1"/>
  <c r="G74" i="1"/>
  <c r="H74" i="1"/>
  <c r="J74" i="1"/>
  <c r="G75" i="1"/>
  <c r="J75" i="1" s="1"/>
  <c r="H75" i="1"/>
  <c r="H77" i="1"/>
  <c r="G77" i="1"/>
  <c r="J77" i="1" s="1"/>
  <c r="H76" i="1"/>
  <c r="G76" i="1"/>
  <c r="J76" i="1" s="1"/>
  <c r="H72" i="1"/>
  <c r="G72" i="1"/>
  <c r="J72" i="1" s="1"/>
  <c r="H91" i="1"/>
  <c r="G91" i="1"/>
  <c r="J91" i="1" s="1"/>
  <c r="G23" i="1"/>
  <c r="J23" i="1" s="1"/>
  <c r="H23" i="1"/>
  <c r="J78" i="1" l="1"/>
  <c r="G88" i="1"/>
  <c r="J88" i="1" s="1"/>
  <c r="H88" i="1"/>
  <c r="G15" i="1" l="1"/>
  <c r="J15" i="1" s="1"/>
  <c r="H15" i="1"/>
  <c r="G17" i="1"/>
  <c r="J17" i="1" s="1"/>
  <c r="H17" i="1"/>
  <c r="G18" i="1"/>
  <c r="J18" i="1" s="1"/>
  <c r="H18" i="1"/>
  <c r="G21" i="1"/>
  <c r="J21" i="1" s="1"/>
  <c r="H21" i="1"/>
  <c r="G14" i="1"/>
  <c r="J14" i="1" s="1"/>
  <c r="H14" i="1"/>
  <c r="H32" i="1"/>
  <c r="G53" i="1"/>
  <c r="J53" i="1" s="1"/>
  <c r="H53" i="1"/>
  <c r="H57" i="1"/>
  <c r="H58" i="1"/>
  <c r="H59" i="1"/>
  <c r="H60" i="1"/>
  <c r="H61" i="1"/>
  <c r="H62" i="1"/>
  <c r="H63" i="1"/>
  <c r="H64" i="1"/>
  <c r="H65" i="1"/>
  <c r="H66" i="1"/>
  <c r="H67" i="1"/>
  <c r="G57" i="1"/>
  <c r="J57" i="1" s="1"/>
  <c r="G58" i="1"/>
  <c r="J58" i="1" s="1"/>
  <c r="G59" i="1"/>
  <c r="J59" i="1" s="1"/>
  <c r="G60" i="1"/>
  <c r="J60" i="1" s="1"/>
  <c r="G61" i="1"/>
  <c r="J61" i="1" s="1"/>
  <c r="G62" i="1"/>
  <c r="J62" i="1" s="1"/>
  <c r="G63" i="1"/>
  <c r="J63" i="1" s="1"/>
  <c r="G64" i="1"/>
  <c r="J64" i="1" s="1"/>
  <c r="G65" i="1"/>
  <c r="J65" i="1" s="1"/>
  <c r="G66" i="1"/>
  <c r="J66" i="1" s="1"/>
  <c r="G67" i="1"/>
  <c r="J67" i="1" s="1"/>
  <c r="H96" i="1"/>
  <c r="G96" i="1"/>
  <c r="J96" i="1" s="1"/>
  <c r="G37" i="1"/>
  <c r="J37" i="1" s="1"/>
  <c r="G32" i="1"/>
  <c r="J32" i="1" s="1"/>
  <c r="H37" i="1"/>
  <c r="H33" i="1"/>
  <c r="G33" i="1"/>
  <c r="J33" i="1" s="1"/>
  <c r="H31" i="1"/>
  <c r="G31" i="1"/>
  <c r="J31" i="1" s="1"/>
  <c r="H30" i="1"/>
  <c r="G30" i="1"/>
  <c r="J30" i="1" s="1"/>
  <c r="J39" i="1" s="1"/>
  <c r="G13" i="1"/>
  <c r="J13" i="1" s="1"/>
  <c r="H13" i="1"/>
  <c r="G19" i="1"/>
  <c r="J19" i="1" s="1"/>
  <c r="H19" i="1"/>
  <c r="G22" i="1"/>
  <c r="J22" i="1" s="1"/>
  <c r="H22" i="1"/>
  <c r="G24" i="1"/>
  <c r="J24" i="1" s="1"/>
  <c r="H24" i="1"/>
  <c r="G25" i="1"/>
  <c r="J25" i="1" s="1"/>
  <c r="H25" i="1"/>
  <c r="G26" i="1"/>
  <c r="J26" i="1" s="1"/>
  <c r="H26" i="1"/>
  <c r="G69" i="1"/>
  <c r="J69" i="1" s="1"/>
  <c r="H69" i="1"/>
  <c r="H84" i="1"/>
  <c r="G84" i="1"/>
  <c r="J84" i="1" s="1"/>
  <c r="H6" i="1"/>
  <c r="G6" i="1"/>
  <c r="J6" i="1" s="1"/>
  <c r="H100" i="1"/>
  <c r="G100" i="1"/>
  <c r="J100" i="1" s="1"/>
  <c r="H99" i="1"/>
  <c r="G99" i="1"/>
  <c r="J99" i="1" s="1"/>
  <c r="H102" i="1"/>
  <c r="G102" i="1"/>
  <c r="J102" i="1" s="1"/>
  <c r="H97" i="1"/>
  <c r="G97" i="1"/>
  <c r="J97" i="1" s="1"/>
  <c r="H114" i="1"/>
  <c r="G114" i="1"/>
  <c r="J114" i="1" s="1"/>
  <c r="H89" i="1"/>
  <c r="G89" i="1"/>
  <c r="J89" i="1" s="1"/>
  <c r="G86" i="1"/>
  <c r="J86" i="1" s="1"/>
  <c r="H86" i="1"/>
  <c r="G90" i="1"/>
  <c r="J90" i="1" s="1"/>
  <c r="H90" i="1"/>
  <c r="G82" i="1"/>
  <c r="J82" i="1" s="1"/>
  <c r="H82" i="1"/>
  <c r="H56" i="1"/>
  <c r="G56" i="1"/>
  <c r="J56" i="1" s="1"/>
  <c r="J28" i="1" l="1"/>
  <c r="J70" i="1"/>
  <c r="G85" i="1"/>
  <c r="J85" i="1" s="1"/>
  <c r="H85" i="1"/>
  <c r="H52" i="1" l="1"/>
  <c r="G52" i="1"/>
  <c r="J52" i="1" s="1"/>
  <c r="H118" i="1" l="1"/>
  <c r="H117" i="1"/>
  <c r="G118" i="1"/>
  <c r="J118" i="1" s="1"/>
  <c r="G117" i="1"/>
  <c r="J117" i="1" s="1"/>
  <c r="H116" i="1"/>
  <c r="G116" i="1"/>
  <c r="J116" i="1" s="1"/>
  <c r="H115" i="1"/>
  <c r="G115" i="1"/>
  <c r="J115" i="1" s="1"/>
  <c r="H8" i="1" l="1"/>
  <c r="G8" i="1"/>
  <c r="G110" i="1" l="1"/>
  <c r="J110" i="1" s="1"/>
  <c r="H110" i="1"/>
  <c r="G48" i="1" l="1"/>
  <c r="G49" i="1"/>
  <c r="G47" i="1"/>
  <c r="G50" i="1"/>
  <c r="G41" i="1" l="1"/>
  <c r="G7" i="1"/>
  <c r="G5" i="1"/>
  <c r="G42" i="1"/>
  <c r="G93" i="1"/>
  <c r="G87" i="1"/>
  <c r="G81" i="1"/>
  <c r="G92" i="1"/>
  <c r="G83" i="1"/>
  <c r="G111" i="1"/>
  <c r="G112" i="1"/>
  <c r="G113" i="1"/>
  <c r="G98" i="1"/>
  <c r="G105" i="1"/>
  <c r="G106" i="1"/>
  <c r="G101" i="1"/>
  <c r="G103" i="1"/>
  <c r="G104" i="1"/>
  <c r="G107" i="1"/>
  <c r="H92" i="1" l="1"/>
  <c r="J92" i="1"/>
  <c r="J47" i="1" l="1"/>
  <c r="H47" i="1"/>
  <c r="J50" i="1"/>
  <c r="H50" i="1"/>
  <c r="H98" i="1" l="1"/>
  <c r="H105" i="1"/>
  <c r="H106" i="1"/>
  <c r="H101" i="1"/>
  <c r="H103" i="1"/>
  <c r="H104" i="1"/>
  <c r="H107" i="1"/>
  <c r="H111" i="1"/>
  <c r="H112" i="1"/>
  <c r="H113" i="1"/>
  <c r="H87" i="1"/>
  <c r="H81" i="1"/>
  <c r="H83" i="1"/>
  <c r="H93" i="1"/>
  <c r="H48" i="1"/>
  <c r="H49" i="1"/>
  <c r="H42" i="1"/>
  <c r="H41" i="1"/>
  <c r="H7" i="1"/>
  <c r="H5" i="1"/>
  <c r="J98" i="1"/>
  <c r="J105" i="1"/>
  <c r="J106" i="1"/>
  <c r="J101" i="1"/>
  <c r="J103" i="1"/>
  <c r="J104" i="1"/>
  <c r="J107" i="1"/>
  <c r="J111" i="1"/>
  <c r="J112" i="1"/>
  <c r="J113" i="1"/>
  <c r="J87" i="1"/>
  <c r="J81" i="1"/>
  <c r="J83" i="1"/>
  <c r="J48" i="1"/>
  <c r="J49" i="1"/>
  <c r="J42" i="1"/>
  <c r="J54" i="1" l="1"/>
  <c r="J119" i="1"/>
  <c r="J108" i="1"/>
  <c r="J93" i="1"/>
  <c r="J94" i="1" s="1"/>
  <c r="J41" i="1"/>
  <c r="J45" i="1" s="1"/>
  <c r="J7" i="1"/>
  <c r="J5" i="1"/>
  <c r="J10" i="1" s="1"/>
  <c r="J122" i="1" l="1"/>
</calcChain>
</file>

<file path=xl/sharedStrings.xml><?xml version="1.0" encoding="utf-8"?>
<sst xmlns="http://schemas.openxmlformats.org/spreadsheetml/2006/main" count="277" uniqueCount="159">
  <si>
    <t>PROJECT START-UP</t>
  </si>
  <si>
    <t>Site Mobilization</t>
  </si>
  <si>
    <t>Estimated Quantity</t>
  </si>
  <si>
    <t>Item Description</t>
  </si>
  <si>
    <t>Unit</t>
  </si>
  <si>
    <t>Unit Price</t>
  </si>
  <si>
    <t>Total Price</t>
  </si>
  <si>
    <t>Item</t>
  </si>
  <si>
    <t>TOTAL</t>
  </si>
  <si>
    <t>Clearing and Grubbing</t>
  </si>
  <si>
    <t>C.Y.</t>
  </si>
  <si>
    <t>Contractor #1</t>
  </si>
  <si>
    <t xml:space="preserve">6" Lime Treated Subgrade </t>
  </si>
  <si>
    <t>L.S.</t>
  </si>
  <si>
    <t>Performance &amp; Payment Bonds</t>
  </si>
  <si>
    <t>*Inclusive of all required SWPPP measures</t>
  </si>
  <si>
    <t>SWPPP/Erosion Control*</t>
  </si>
  <si>
    <t>Bowman Consulting</t>
  </si>
  <si>
    <t>Standard Curb</t>
  </si>
  <si>
    <t>6' Concrete Sidewalk</t>
  </si>
  <si>
    <t>LF</t>
  </si>
  <si>
    <t>DHANANI WAY STREET IMPROVEMENTS</t>
  </si>
  <si>
    <t>TXDOT DECELERATION LANE IMPROVEMENTS</t>
  </si>
  <si>
    <t>10' Sidewalk</t>
  </si>
  <si>
    <t>Inlet (COMP) (TY Sidewalk Bridge)</t>
  </si>
  <si>
    <t>Remove Concrete Curb</t>
  </si>
  <si>
    <t xml:space="preserve"> STORM DRAIN IMPROVEMENTS</t>
  </si>
  <si>
    <t>Tie into Existing Storm Drain</t>
  </si>
  <si>
    <t>24" Class III RCP (0'-6' Depth)</t>
  </si>
  <si>
    <t>4'X4' Junction box</t>
  </si>
  <si>
    <t xml:space="preserve">20' Curb Inlet </t>
  </si>
  <si>
    <t xml:space="preserve">7' Headwall with Dissipators </t>
  </si>
  <si>
    <t>24" Headwall with Dissipators</t>
  </si>
  <si>
    <t>24" Safety End Treatment 6:1</t>
  </si>
  <si>
    <t>24" Butterfly Valve w/ valve box &amp; cover</t>
  </si>
  <si>
    <t>ESTIMATED TOTAL COST</t>
  </si>
  <si>
    <t>Trench Excavation Protection</t>
  </si>
  <si>
    <t>Tie to Existing Wastewater Line</t>
  </si>
  <si>
    <t>8" S.S. PVC Pipe (SDR-26) (0'-8')</t>
  </si>
  <si>
    <t>8" S.S. PVC Pipe (SDR-26) (8'-12')</t>
  </si>
  <si>
    <t>8" S.S. PVC Pipe (SDR-26) (12'-16')</t>
  </si>
  <si>
    <t>4' Standard Manhole</t>
  </si>
  <si>
    <t>Manhole Extra Depth (4' Dia.)</t>
  </si>
  <si>
    <t>24" ~ Steel Encasement</t>
  </si>
  <si>
    <t>24" ~ Steel Encasement Via Trenchless Install</t>
  </si>
  <si>
    <t xml:space="preserve">Tie to Existing Waterline  </t>
  </si>
  <si>
    <t>12" Water Pipe (C900 PVC CLASS 235)(DR-18)</t>
  </si>
  <si>
    <t>12" Gate Valve, complete with valve box &amp; cover</t>
  </si>
  <si>
    <t>24" Steel Encasement via Trenchless Install</t>
  </si>
  <si>
    <t>24" Steel Encasement</t>
  </si>
  <si>
    <t>Fire Hydrant Assembly, complete</t>
  </si>
  <si>
    <t>12" Joint Restraints</t>
  </si>
  <si>
    <t>2" - Temporary Blow Off</t>
  </si>
  <si>
    <t>Hydrostatic Testing</t>
  </si>
  <si>
    <t>Concrete Cap</t>
  </si>
  <si>
    <t>SAWS WATER IMPROVEMENTS</t>
  </si>
  <si>
    <t>SAWS SANITARY SEWER IMPROVEMENTS</t>
  </si>
  <si>
    <t>6" Raised Concrete Median</t>
  </si>
  <si>
    <t>7x3 Single Box Culvert</t>
  </si>
  <si>
    <t>Safety End Treatment for SBC</t>
  </si>
  <si>
    <t>CY</t>
  </si>
  <si>
    <t>PRIVATE IMPROVEMENTS</t>
  </si>
  <si>
    <t>Pond Weir Structure</t>
  </si>
  <si>
    <t>Interceptor Concrete Channel</t>
  </si>
  <si>
    <t>Detention Ponds A &amp; B Excavation</t>
  </si>
  <si>
    <t>Reinforced Concrete Pipe (CLASS III) (30 Inches Dia.)</t>
  </si>
  <si>
    <t>Interceptor Channel Excavation</t>
  </si>
  <si>
    <t>SY</t>
  </si>
  <si>
    <t>EA</t>
  </si>
  <si>
    <t>SF</t>
  </si>
  <si>
    <t>DEMOLITION</t>
  </si>
  <si>
    <t>Remove Miscellaneous Concrete</t>
  </si>
  <si>
    <t>Remove Pavement</t>
  </si>
  <si>
    <t>AC</t>
  </si>
  <si>
    <t>550-W</t>
  </si>
  <si>
    <t>856.1-T</t>
  </si>
  <si>
    <t>7181-6056</t>
  </si>
  <si>
    <t>856.2-T</t>
  </si>
  <si>
    <t>550-WW</t>
  </si>
  <si>
    <t>7087-6048</t>
  </si>
  <si>
    <t>462 6010</t>
  </si>
  <si>
    <t>401.1-24</t>
  </si>
  <si>
    <t>466 2330</t>
  </si>
  <si>
    <t>466 2065</t>
  </si>
  <si>
    <t>6'x3' Single Box Culvert</t>
  </si>
  <si>
    <t>7'X7' Junction box</t>
  </si>
  <si>
    <t>10'x10' Junction box</t>
  </si>
  <si>
    <t>465 6233</t>
  </si>
  <si>
    <t>536 7001</t>
  </si>
  <si>
    <t>Striping and Signage</t>
  </si>
  <si>
    <t>TXDOT Interceptor Channel Embankment (Final)</t>
  </si>
  <si>
    <t>TXDOT Interceptor Channel Excavation (Complete in Place)</t>
  </si>
  <si>
    <t>LS</t>
  </si>
  <si>
    <t>531  6005</t>
  </si>
  <si>
    <t>Barricades, Signs and Traffic Handling</t>
  </si>
  <si>
    <t>EARTHWORK (COMBINED)</t>
  </si>
  <si>
    <t>Street Excavation</t>
  </si>
  <si>
    <t>110-7003</t>
  </si>
  <si>
    <t>105.1-P</t>
  </si>
  <si>
    <t>401.1-30</t>
  </si>
  <si>
    <t>550.1-S</t>
  </si>
  <si>
    <t>307.2-C</t>
  </si>
  <si>
    <t>307.2-F</t>
  </si>
  <si>
    <t>Pond Concrete Pilot Channel</t>
  </si>
  <si>
    <t>107.1-P</t>
  </si>
  <si>
    <t>Site Excavation</t>
  </si>
  <si>
    <t>7" Concrete Curb and Gutter</t>
  </si>
  <si>
    <t>462-MC-6-616</t>
  </si>
  <si>
    <t>Retaining Wall (Spread Footing)</t>
  </si>
  <si>
    <t>6'x3' Multiple Box Culvert</t>
  </si>
  <si>
    <t>423 6005</t>
  </si>
  <si>
    <t>466 6179</t>
  </si>
  <si>
    <t>Concrete Wingwall with Parallel Wings</t>
  </si>
  <si>
    <t>EROSION CONTROL IMPROVEMENTS</t>
  </si>
  <si>
    <t>Hydromulching</t>
  </si>
  <si>
    <t xml:space="preserve">Rock Berm </t>
  </si>
  <si>
    <t>Silt Fence With J Hooks</t>
  </si>
  <si>
    <t>Inlet Protection</t>
  </si>
  <si>
    <t xml:space="preserve">8" Concrete Pavement </t>
  </si>
  <si>
    <t>101.1-P</t>
  </si>
  <si>
    <t>Remove Sidewalks (To Be Replaced With New Sidewalk Along Strech Ave)</t>
  </si>
  <si>
    <t>7x2 Single Box Culvert</t>
  </si>
  <si>
    <t>462 6014</t>
  </si>
  <si>
    <t>462 6164</t>
  </si>
  <si>
    <t>307.2-S</t>
  </si>
  <si>
    <t>Concrete to Prevent Erosion</t>
  </si>
  <si>
    <t>Embankment (Final)</t>
  </si>
  <si>
    <t>Construction Staking (Bowman)</t>
  </si>
  <si>
    <t>$19,200 (hourly)</t>
  </si>
  <si>
    <t>Manhole (COMPL) (PRM) (48in)</t>
  </si>
  <si>
    <t>465 4001</t>
  </si>
  <si>
    <t>360 2023</t>
  </si>
  <si>
    <t>6" Concrete Pavement</t>
  </si>
  <si>
    <t>6" Subbase</t>
  </si>
  <si>
    <t>111-S-P</t>
  </si>
  <si>
    <t>403.6-10</t>
  </si>
  <si>
    <t>Stabilized Construction Exit (Install and Remove)</t>
  </si>
  <si>
    <t xml:space="preserve">Preparing Right-of-Way (Clearing) </t>
  </si>
  <si>
    <t>Curb Ramp and Landing Type 2</t>
  </si>
  <si>
    <t>260 2079</t>
  </si>
  <si>
    <t xml:space="preserve">111-S </t>
  </si>
  <si>
    <t>Import Soil</t>
  </si>
  <si>
    <t>Structural Concrete Flume</t>
  </si>
  <si>
    <t>Supplemental Items (10%)</t>
  </si>
  <si>
    <t>Import and Spread 6” Topsoil</t>
  </si>
  <si>
    <t>Remove Asphalt (To Be Replaced For Saws Utility)</t>
  </si>
  <si>
    <t>105 6011</t>
  </si>
  <si>
    <t>104 6001</t>
  </si>
  <si>
    <t>GAL</t>
  </si>
  <si>
    <t>Replace Prime Coat</t>
  </si>
  <si>
    <t>Replace Tack Coat</t>
  </si>
  <si>
    <t>Replace Hot Mix Asphaltic Pavement Type D</t>
  </si>
  <si>
    <t>Replace Flowable Fill Subgrade (Up to 1' Thick)</t>
  </si>
  <si>
    <t xml:space="preserve">6ft Chain Link Wire Fence </t>
  </si>
  <si>
    <t>10ft Vehicular Gate</t>
  </si>
  <si>
    <t>N/A</t>
  </si>
  <si>
    <t>Sidewalk Pipe Railing</t>
  </si>
  <si>
    <t>VF</t>
  </si>
  <si>
    <t>DHANANI WAY - BID QUANTITIES 
BIDDING TABULATION -MARCH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</si>
</sst>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#,##0.0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Segoe UI"/>
      <family val="2"/>
    </font>
    <font>
      <b/>
      <sz val="14"/>
      <name val="Calibri"/>
      <family val="2"/>
      <scheme val="minor"/>
    </font>
    <font>
      <b/>
      <sz val="24"/>
      <name val="Calibri"/>
      <family val="2"/>
      <scheme val="minor"/>
    </font>
    <font>
      <sz val="9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33">
    <xf numFmtId="0" fontId="0" fillId="0" borderId="0" xfId="0"/>
    <xf numFmtId="0" fontId="3" fillId="0" borderId="20" xfId="2" applyFont="1" applyBorder="1" applyAlignment="1">
      <alignment horizontal="center"/>
    </xf>
    <xf numFmtId="0" fontId="3" fillId="0" borderId="20" xfId="0" applyFont="1" applyBorder="1" applyAlignment="1" applyProtection="1">
      <alignment horizontal="center"/>
      <protection locked="0"/>
    </xf>
    <xf numFmtId="3" fontId="3" fillId="0" borderId="3" xfId="0" applyNumberFormat="1" applyFont="1" applyBorder="1" applyAlignment="1">
      <alignment horizontal="center"/>
    </xf>
    <xf numFmtId="3" fontId="3" fillId="0" borderId="3" xfId="0" applyNumberFormat="1" applyFont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/>
    </xf>
    <xf numFmtId="0" fontId="3" fillId="5" borderId="3" xfId="0" applyFont="1" applyFill="1" applyBorder="1"/>
    <xf numFmtId="3" fontId="3" fillId="0" borderId="10" xfId="0" applyNumberFormat="1" applyFont="1" applyBorder="1" applyAlignment="1">
      <alignment horizontal="center"/>
    </xf>
    <xf numFmtId="44" fontId="3" fillId="0" borderId="3" xfId="0" applyNumberFormat="1" applyFont="1" applyBorder="1"/>
    <xf numFmtId="44" fontId="3" fillId="0" borderId="11" xfId="1" applyFont="1" applyBorder="1" applyAlignment="1">
      <alignment horizontal="center"/>
    </xf>
    <xf numFmtId="0" fontId="3" fillId="0" borderId="0" xfId="0" applyFont="1"/>
    <xf numFmtId="0" fontId="3" fillId="0" borderId="8" xfId="0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0" fontId="3" fillId="0" borderId="9" xfId="0" applyFont="1" applyBorder="1" applyAlignment="1">
      <alignment horizontal="center"/>
    </xf>
    <xf numFmtId="0" fontId="6" fillId="5" borderId="27" xfId="0" applyFont="1" applyFill="1" applyBorder="1" applyAlignment="1">
      <alignment horizontal="left" vertical="center"/>
    </xf>
    <xf numFmtId="0" fontId="6" fillId="5" borderId="27" xfId="0" applyFont="1" applyFill="1" applyBorder="1"/>
    <xf numFmtId="0" fontId="3" fillId="5" borderId="27" xfId="0" applyFont="1" applyFill="1" applyBorder="1"/>
    <xf numFmtId="0" fontId="3" fillId="0" borderId="29" xfId="0" applyFont="1" applyBorder="1" applyAlignment="1">
      <alignment horizontal="center"/>
    </xf>
    <xf numFmtId="0" fontId="3" fillId="5" borderId="20" xfId="0" applyFont="1" applyFill="1" applyBorder="1"/>
    <xf numFmtId="0" fontId="6" fillId="0" borderId="3" xfId="0" applyFont="1" applyBorder="1" applyAlignment="1">
      <alignment horizontal="center" vertical="center" wrapText="1"/>
    </xf>
    <xf numFmtId="44" fontId="7" fillId="0" borderId="28" xfId="1" applyFont="1" applyFill="1" applyBorder="1"/>
    <xf numFmtId="44" fontId="7" fillId="0" borderId="3" xfId="1" applyFont="1" applyFill="1" applyBorder="1" applyAlignment="1">
      <alignment horizontal="center"/>
    </xf>
    <xf numFmtId="44" fontId="3" fillId="0" borderId="3" xfId="1" applyFont="1" applyBorder="1" applyAlignment="1">
      <alignment horizontal="center"/>
    </xf>
    <xf numFmtId="0" fontId="6" fillId="5" borderId="3" xfId="0" applyFont="1" applyFill="1" applyBorder="1" applyAlignment="1">
      <alignment horizontal="left" vertical="center" wrapText="1"/>
    </xf>
    <xf numFmtId="0" fontId="6" fillId="0" borderId="21" xfId="0" applyFont="1" applyBorder="1" applyAlignment="1">
      <alignment horizontal="center" vertical="center" wrapText="1"/>
    </xf>
    <xf numFmtId="44" fontId="7" fillId="0" borderId="3" xfId="1" applyFont="1" applyFill="1" applyBorder="1"/>
    <xf numFmtId="3" fontId="3" fillId="0" borderId="35" xfId="0" applyNumberFormat="1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44" fontId="3" fillId="0" borderId="33" xfId="1" applyFont="1" applyBorder="1" applyAlignment="1">
      <alignment horizontal="center"/>
    </xf>
    <xf numFmtId="0" fontId="6" fillId="0" borderId="33" xfId="0" applyFont="1" applyBorder="1" applyAlignment="1">
      <alignment horizontal="center" vertical="center" wrapText="1"/>
    </xf>
    <xf numFmtId="0" fontId="8" fillId="5" borderId="3" xfId="0" applyFont="1" applyFill="1" applyBorder="1"/>
    <xf numFmtId="3" fontId="8" fillId="0" borderId="3" xfId="0" applyNumberFormat="1" applyFont="1" applyBorder="1" applyAlignment="1">
      <alignment horizontal="center"/>
    </xf>
    <xf numFmtId="44" fontId="8" fillId="0" borderId="3" xfId="1" applyFont="1" applyBorder="1" applyAlignment="1">
      <alignment horizontal="center"/>
    </xf>
    <xf numFmtId="44" fontId="8" fillId="0" borderId="11" xfId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9" fillId="0" borderId="3" xfId="3" applyFont="1" applyBorder="1" applyAlignment="1">
      <alignment horizontal="center" vertical="center"/>
    </xf>
    <xf numFmtId="0" fontId="11" fillId="4" borderId="6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0" xfId="0" applyFont="1" applyFill="1"/>
    <xf numFmtId="0" fontId="3" fillId="2" borderId="9" xfId="0" applyFont="1" applyFill="1" applyBorder="1"/>
    <xf numFmtId="0" fontId="3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3" fontId="7" fillId="0" borderId="6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4" fontId="7" fillId="0" borderId="6" xfId="1" applyFont="1" applyBorder="1" applyAlignment="1">
      <alignment horizontal="center"/>
    </xf>
    <xf numFmtId="3" fontId="7" fillId="0" borderId="5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44" fontId="7" fillId="0" borderId="7" xfId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/>
    <xf numFmtId="44" fontId="7" fillId="5" borderId="0" xfId="1" applyFont="1" applyFill="1" applyBorder="1"/>
    <xf numFmtId="44" fontId="7" fillId="5" borderId="14" xfId="1" applyFont="1" applyFill="1" applyBorder="1" applyAlignment="1">
      <alignment horizontal="center"/>
    </xf>
    <xf numFmtId="3" fontId="3" fillId="5" borderId="8" xfId="0" applyNumberFormat="1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44" fontId="7" fillId="5" borderId="21" xfId="1" applyFont="1" applyFill="1" applyBorder="1" applyAlignment="1">
      <alignment horizontal="center"/>
    </xf>
    <xf numFmtId="0" fontId="3" fillId="7" borderId="0" xfId="0" applyFont="1" applyFill="1"/>
    <xf numFmtId="0" fontId="7" fillId="7" borderId="0" xfId="0" applyFont="1" applyFill="1"/>
    <xf numFmtId="3" fontId="3" fillId="7" borderId="0" xfId="0" applyNumberFormat="1" applyFont="1" applyFill="1" applyAlignment="1">
      <alignment horizontal="center"/>
    </xf>
    <xf numFmtId="0" fontId="3" fillId="7" borderId="9" xfId="0" applyFont="1" applyFill="1" applyBorder="1" applyAlignment="1">
      <alignment horizontal="center"/>
    </xf>
    <xf numFmtId="44" fontId="7" fillId="7" borderId="0" xfId="1" applyFont="1" applyFill="1" applyBorder="1"/>
    <xf numFmtId="44" fontId="7" fillId="7" borderId="0" xfId="1" applyFont="1" applyFill="1" applyBorder="1" applyAlignment="1">
      <alignment horizontal="center"/>
    </xf>
    <xf numFmtId="3" fontId="3" fillId="7" borderId="8" xfId="0" applyNumberFormat="1" applyFont="1" applyFill="1" applyBorder="1" applyAlignment="1">
      <alignment horizontal="center"/>
    </xf>
    <xf numFmtId="0" fontId="3" fillId="7" borderId="0" xfId="0" applyFont="1" applyFill="1" applyAlignment="1">
      <alignment horizontal="center"/>
    </xf>
    <xf numFmtId="0" fontId="3" fillId="7" borderId="8" xfId="0" applyFont="1" applyFill="1" applyBorder="1"/>
    <xf numFmtId="0" fontId="6" fillId="0" borderId="29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/>
    </xf>
    <xf numFmtId="3" fontId="6" fillId="0" borderId="3" xfId="0" applyNumberFormat="1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3" fillId="5" borderId="32" xfId="0" applyFont="1" applyFill="1" applyBorder="1"/>
    <xf numFmtId="44" fontId="7" fillId="0" borderId="34" xfId="1" applyFont="1" applyFill="1" applyBorder="1"/>
    <xf numFmtId="44" fontId="7" fillId="0" borderId="33" xfId="1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5" borderId="0" xfId="0" applyFont="1" applyFill="1" applyAlignment="1">
      <alignment horizontal="left" vertical="center"/>
    </xf>
    <xf numFmtId="3" fontId="9" fillId="0" borderId="3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5" borderId="3" xfId="0" applyFont="1" applyFill="1" applyBorder="1" applyAlignment="1">
      <alignment horizontal="left" vertical="center"/>
    </xf>
    <xf numFmtId="0" fontId="6" fillId="5" borderId="33" xfId="0" applyFont="1" applyFill="1" applyBorder="1"/>
    <xf numFmtId="0" fontId="9" fillId="0" borderId="33" xfId="0" applyFont="1" applyBorder="1" applyAlignment="1">
      <alignment horizontal="center" vertical="center" wrapText="1"/>
    </xf>
    <xf numFmtId="44" fontId="7" fillId="0" borderId="33" xfId="1" applyFont="1" applyFill="1" applyBorder="1"/>
    <xf numFmtId="3" fontId="3" fillId="0" borderId="33" xfId="0" applyNumberFormat="1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6" fillId="5" borderId="28" xfId="0" applyFont="1" applyFill="1" applyBorder="1"/>
    <xf numFmtId="8" fontId="3" fillId="0" borderId="3" xfId="0" applyNumberFormat="1" applyFont="1" applyBorder="1"/>
    <xf numFmtId="3" fontId="6" fillId="0" borderId="29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3" fontId="6" fillId="0" borderId="21" xfId="0" applyNumberFormat="1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3" fontId="3" fillId="0" borderId="0" xfId="0" applyNumberFormat="1" applyFont="1"/>
    <xf numFmtId="0" fontId="3" fillId="0" borderId="9" xfId="0" applyFont="1" applyBorder="1"/>
    <xf numFmtId="0" fontId="3" fillId="5" borderId="0" xfId="0" applyFont="1" applyFill="1"/>
    <xf numFmtId="4" fontId="6" fillId="0" borderId="21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left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left" vertical="center"/>
    </xf>
    <xf numFmtId="3" fontId="6" fillId="0" borderId="31" xfId="0" applyNumberFormat="1" applyFont="1" applyBorder="1" applyAlignment="1">
      <alignment horizontal="center" vertical="center" wrapText="1"/>
    </xf>
    <xf numFmtId="0" fontId="3" fillId="5" borderId="18" xfId="0" applyFont="1" applyFill="1" applyBorder="1" applyAlignment="1">
      <alignment vertical="center"/>
    </xf>
    <xf numFmtId="2" fontId="6" fillId="0" borderId="14" xfId="0" applyNumberFormat="1" applyFont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left" vertical="center"/>
    </xf>
    <xf numFmtId="2" fontId="6" fillId="0" borderId="3" xfId="0" applyNumberFormat="1" applyFont="1" applyBorder="1" applyAlignment="1">
      <alignment horizontal="center" vertical="center" wrapText="1"/>
    </xf>
    <xf numFmtId="165" fontId="6" fillId="0" borderId="21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/>
    </xf>
    <xf numFmtId="0" fontId="3" fillId="0" borderId="15" xfId="0" applyFont="1" applyBorder="1"/>
    <xf numFmtId="0" fontId="3" fillId="0" borderId="16" xfId="0" applyFont="1" applyBorder="1"/>
    <xf numFmtId="3" fontId="3" fillId="0" borderId="16" xfId="0" applyNumberFormat="1" applyFont="1" applyBorder="1"/>
    <xf numFmtId="44" fontId="3" fillId="0" borderId="13" xfId="0" applyNumberFormat="1" applyFont="1" applyBorder="1"/>
    <xf numFmtId="0" fontId="7" fillId="5" borderId="12" xfId="0" applyFont="1" applyFill="1" applyBorder="1"/>
    <xf numFmtId="44" fontId="7" fillId="5" borderId="12" xfId="0" applyNumberFormat="1" applyFont="1" applyFill="1" applyBorder="1"/>
    <xf numFmtId="3" fontId="3" fillId="5" borderId="22" xfId="0" applyNumberFormat="1" applyFont="1" applyFill="1" applyBorder="1"/>
    <xf numFmtId="0" fontId="3" fillId="5" borderId="12" xfId="0" applyFont="1" applyFill="1" applyBorder="1"/>
    <xf numFmtId="44" fontId="7" fillId="5" borderId="13" xfId="0" applyNumberFormat="1" applyFont="1" applyFill="1" applyBorder="1"/>
    <xf numFmtId="0" fontId="5" fillId="2" borderId="8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10" fillId="3" borderId="23" xfId="0" applyFont="1" applyFill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0" fontId="5" fillId="2" borderId="24" xfId="0" applyFont="1" applyFill="1" applyBorder="1" applyAlignment="1">
      <alignment horizontal="center"/>
    </xf>
    <xf numFmtId="0" fontId="5" fillId="2" borderId="25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11" fillId="4" borderId="5" xfId="0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0" fontId="11" fillId="4" borderId="7" xfId="0" applyFont="1" applyFill="1" applyBorder="1" applyAlignment="1">
      <alignment horizontal="center"/>
    </xf>
    <xf numFmtId="0" fontId="11" fillId="6" borderId="5" xfId="0" applyFont="1" applyFill="1" applyBorder="1" applyAlignment="1">
      <alignment horizontal="center"/>
    </xf>
    <xf numFmtId="0" fontId="11" fillId="6" borderId="6" xfId="0" applyFont="1" applyFill="1" applyBorder="1" applyAlignment="1">
      <alignment horizontal="center"/>
    </xf>
    <xf numFmtId="0" fontId="11" fillId="6" borderId="7" xfId="0" applyFont="1" applyFill="1" applyBorder="1" applyAlignment="1">
      <alignment horizontal="center"/>
    </xf>
  </cellXfs>
  <cellStyles count="9">
    <cellStyle name="Currency" xfId="1" builtinId="4"/>
    <cellStyle name="Currency 2 2 3 3" xfId="4" xr:uid="{0016240F-62C3-4C12-BF7B-D71B0A920152}"/>
    <cellStyle name="Normal" xfId="0" builtinId="0"/>
    <cellStyle name="Normal 2" xfId="2" xr:uid="{BEA634F1-F03D-46CB-B89F-B576D2A9A898}"/>
    <cellStyle name="Normal 3 2 2 2" xfId="8" xr:uid="{5F145FCA-96E7-4BBE-96AE-CBAB53919F85}"/>
    <cellStyle name="Normal 3 2 2 3" xfId="5" xr:uid="{CB356EDF-654A-4947-942A-FA4115DA8138}"/>
    <cellStyle name="Normal 3 2 3 3" xfId="3" xr:uid="{433D38C4-15F7-43EA-AA2A-6C7FD593DFE7}"/>
    <cellStyle name="Normal 3 2 3 3 2 2" xfId="7" xr:uid="{3724CC66-A9A0-424D-8EBB-1C115A20AD87}"/>
    <cellStyle name="Normal 3 2 3 3 4" xfId="6" xr:uid="{E5867C2D-B6BD-4AF8-92F3-95ED35E50CF0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5050"/>
      <color rgb="FF00FF00"/>
      <color rgb="FFFF99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5231B-DDFE-492E-9C36-419096140A07}">
  <sheetPr>
    <pageSetUpPr fitToPage="1"/>
  </sheetPr>
  <dimension ref="A1:J122"/>
  <sheetViews>
    <sheetView tabSelected="1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L11" sqref="L11"/>
    </sheetView>
  </sheetViews>
  <sheetFormatPr defaultRowHeight="15" x14ac:dyDescent="0.25"/>
  <cols>
    <col min="1" max="1" width="13.140625" style="10" customWidth="1"/>
    <col min="2" max="2" width="65.7109375" style="10" customWidth="1"/>
    <col min="3" max="3" width="18.28515625" style="92" bestFit="1" customWidth="1"/>
    <col min="4" max="4" width="5.7109375" style="10" bestFit="1" customWidth="1"/>
    <col min="5" max="5" width="16.28515625" style="10" customWidth="1"/>
    <col min="6" max="6" width="14.85546875" style="10" customWidth="1"/>
    <col min="7" max="7" width="19.7109375" style="92" customWidth="1"/>
    <col min="8" max="8" width="5.7109375" style="10" bestFit="1" customWidth="1"/>
    <col min="9" max="9" width="12" style="10" bestFit="1" customWidth="1"/>
    <col min="10" max="10" width="14.28515625" style="10" bestFit="1" customWidth="1"/>
    <col min="11" max="16384" width="9.140625" style="10"/>
  </cols>
  <sheetData>
    <row r="1" spans="1:10" ht="43.5" customHeight="1" thickBot="1" x14ac:dyDescent="0.35">
      <c r="A1" s="122" t="s">
        <v>158</v>
      </c>
      <c r="B1" s="123"/>
      <c r="C1" s="123"/>
      <c r="D1" s="123"/>
      <c r="E1" s="123"/>
      <c r="F1" s="123"/>
      <c r="G1" s="123"/>
      <c r="H1" s="123"/>
      <c r="I1" s="123"/>
      <c r="J1" s="123"/>
    </row>
    <row r="2" spans="1:10" ht="31.5" x14ac:dyDescent="0.5">
      <c r="A2" s="127" t="s">
        <v>17</v>
      </c>
      <c r="B2" s="128"/>
      <c r="C2" s="128"/>
      <c r="D2" s="129"/>
      <c r="E2" s="37"/>
      <c r="F2" s="37"/>
      <c r="G2" s="130" t="s">
        <v>11</v>
      </c>
      <c r="H2" s="131"/>
      <c r="I2" s="131"/>
      <c r="J2" s="132"/>
    </row>
    <row r="3" spans="1:10" ht="16.5" thickBot="1" x14ac:dyDescent="0.3">
      <c r="A3" s="119" t="s">
        <v>0</v>
      </c>
      <c r="B3" s="120"/>
      <c r="C3" s="120"/>
      <c r="D3" s="121"/>
      <c r="E3" s="35"/>
      <c r="F3" s="35"/>
      <c r="G3" s="38"/>
      <c r="H3" s="39"/>
      <c r="I3" s="39"/>
      <c r="J3" s="40"/>
    </row>
    <row r="4" spans="1:10" x14ac:dyDescent="0.25">
      <c r="A4" s="41" t="s">
        <v>7</v>
      </c>
      <c r="B4" s="42" t="s">
        <v>3</v>
      </c>
      <c r="C4" s="43" t="s">
        <v>2</v>
      </c>
      <c r="D4" s="44" t="s">
        <v>4</v>
      </c>
      <c r="E4" s="45" t="s">
        <v>5</v>
      </c>
      <c r="F4" s="45" t="s">
        <v>6</v>
      </c>
      <c r="G4" s="46" t="s">
        <v>2</v>
      </c>
      <c r="H4" s="47" t="s">
        <v>4</v>
      </c>
      <c r="I4" s="45" t="s">
        <v>5</v>
      </c>
      <c r="J4" s="48" t="s">
        <v>6</v>
      </c>
    </row>
    <row r="5" spans="1:10" x14ac:dyDescent="0.25">
      <c r="A5" s="5">
        <v>100.1</v>
      </c>
      <c r="B5" s="6" t="s">
        <v>1</v>
      </c>
      <c r="C5" s="3">
        <v>1</v>
      </c>
      <c r="D5" s="49" t="s">
        <v>13</v>
      </c>
      <c r="E5" s="50"/>
      <c r="F5" s="50"/>
      <c r="G5" s="7">
        <f>$C5</f>
        <v>1</v>
      </c>
      <c r="H5" s="5" t="str">
        <f>$D5</f>
        <v>L.S.</v>
      </c>
      <c r="I5" s="22">
        <v>1</v>
      </c>
      <c r="J5" s="9">
        <f t="shared" ref="J5:J7" si="0">G5*I5</f>
        <v>1</v>
      </c>
    </row>
    <row r="6" spans="1:10" x14ac:dyDescent="0.25">
      <c r="A6" s="5">
        <v>100.2</v>
      </c>
      <c r="B6" s="6" t="s">
        <v>14</v>
      </c>
      <c r="C6" s="3">
        <v>1</v>
      </c>
      <c r="D6" s="49" t="s">
        <v>13</v>
      </c>
      <c r="E6" s="50"/>
      <c r="F6" s="50"/>
      <c r="G6" s="7">
        <f>$C6</f>
        <v>1</v>
      </c>
      <c r="H6" s="5" t="str">
        <f>$D6</f>
        <v>L.S.</v>
      </c>
      <c r="I6" s="22">
        <v>1</v>
      </c>
      <c r="J6" s="9">
        <f t="shared" ref="J6" si="1">G6*I6</f>
        <v>1</v>
      </c>
    </row>
    <row r="7" spans="1:10" x14ac:dyDescent="0.25">
      <c r="A7" s="5">
        <v>540</v>
      </c>
      <c r="B7" s="6" t="s">
        <v>16</v>
      </c>
      <c r="C7" s="3">
        <v>1</v>
      </c>
      <c r="D7" s="49" t="s">
        <v>13</v>
      </c>
      <c r="E7" s="50"/>
      <c r="F7" s="50"/>
      <c r="G7" s="7">
        <f t="shared" ref="G7:G9" si="2">$C7</f>
        <v>1</v>
      </c>
      <c r="H7" s="5" t="str">
        <f t="shared" ref="H7:H9" si="3">$D7</f>
        <v>L.S.</v>
      </c>
      <c r="I7" s="22">
        <v>1</v>
      </c>
      <c r="J7" s="9">
        <f t="shared" si="0"/>
        <v>1</v>
      </c>
    </row>
    <row r="8" spans="1:10" x14ac:dyDescent="0.25">
      <c r="A8" s="5">
        <v>4</v>
      </c>
      <c r="B8" s="6" t="s">
        <v>127</v>
      </c>
      <c r="C8" s="3">
        <v>1</v>
      </c>
      <c r="D8" s="49" t="s">
        <v>13</v>
      </c>
      <c r="E8" s="22" t="s">
        <v>128</v>
      </c>
      <c r="F8" s="22" t="s">
        <v>128</v>
      </c>
      <c r="G8" s="7">
        <f t="shared" si="2"/>
        <v>1</v>
      </c>
      <c r="H8" s="5" t="str">
        <f t="shared" si="3"/>
        <v>L.S.</v>
      </c>
      <c r="I8" s="22" t="s">
        <v>155</v>
      </c>
      <c r="J8" s="9" t="s">
        <v>155</v>
      </c>
    </row>
    <row r="9" spans="1:10" x14ac:dyDescent="0.25">
      <c r="A9" s="34">
        <v>5</v>
      </c>
      <c r="B9" s="30" t="s">
        <v>143</v>
      </c>
      <c r="C9" s="31">
        <v>1</v>
      </c>
      <c r="D9" s="34" t="s">
        <v>13</v>
      </c>
      <c r="E9" s="32"/>
      <c r="F9" s="32"/>
      <c r="G9" s="31">
        <f t="shared" si="2"/>
        <v>1</v>
      </c>
      <c r="H9" s="34" t="str">
        <f t="shared" si="3"/>
        <v>L.S.</v>
      </c>
      <c r="I9" s="32">
        <v>1</v>
      </c>
      <c r="J9" s="33">
        <f t="shared" ref="J9" si="4">G9*I9</f>
        <v>1</v>
      </c>
    </row>
    <row r="10" spans="1:10" ht="15.75" thickBot="1" x14ac:dyDescent="0.3">
      <c r="A10" s="52" t="s">
        <v>15</v>
      </c>
      <c r="C10" s="12"/>
      <c r="D10" s="13"/>
      <c r="E10" s="53" t="s">
        <v>8</v>
      </c>
      <c r="F10" s="54"/>
      <c r="G10" s="55"/>
      <c r="H10" s="56"/>
      <c r="I10" s="53" t="s">
        <v>8</v>
      </c>
      <c r="J10" s="57">
        <f>SUM(J5:J9)</f>
        <v>4</v>
      </c>
    </row>
    <row r="11" spans="1:10" ht="15.75" thickBot="1" x14ac:dyDescent="0.3">
      <c r="A11" s="58"/>
      <c r="B11" s="59" t="s">
        <v>61</v>
      </c>
      <c r="C11" s="60"/>
      <c r="D11" s="61"/>
      <c r="E11" s="62"/>
      <c r="F11" s="63"/>
      <c r="G11" s="64"/>
      <c r="H11" s="65"/>
      <c r="I11" s="62"/>
      <c r="J11" s="66"/>
    </row>
    <row r="12" spans="1:10" ht="15.75" thickBot="1" x14ac:dyDescent="0.3">
      <c r="A12" s="67" t="s">
        <v>119</v>
      </c>
      <c r="B12" s="6" t="s">
        <v>9</v>
      </c>
      <c r="C12" s="68">
        <v>8.48</v>
      </c>
      <c r="D12" s="68" t="s">
        <v>73</v>
      </c>
      <c r="E12" s="25"/>
      <c r="F12" s="21"/>
      <c r="G12" s="69">
        <f>$C12</f>
        <v>8.48</v>
      </c>
      <c r="H12" s="51" t="str">
        <f>$D12</f>
        <v>AC</v>
      </c>
      <c r="I12" s="22">
        <v>1</v>
      </c>
      <c r="J12" s="22">
        <f t="shared" ref="J12" si="5">G12*I12</f>
        <v>8.48</v>
      </c>
    </row>
    <row r="13" spans="1:10" ht="15.75" thickBot="1" x14ac:dyDescent="0.3">
      <c r="A13" s="24" t="s">
        <v>98</v>
      </c>
      <c r="B13" s="16" t="s">
        <v>64</v>
      </c>
      <c r="C13" s="70">
        <v>30322</v>
      </c>
      <c r="D13" s="19" t="s">
        <v>60</v>
      </c>
      <c r="E13" s="20"/>
      <c r="F13" s="21"/>
      <c r="G13" s="7">
        <f t="shared" ref="G13:G27" si="6">$C13</f>
        <v>30322</v>
      </c>
      <c r="H13" s="5" t="str">
        <f t="shared" ref="H13:H27" si="7">$D13</f>
        <v>CY</v>
      </c>
      <c r="I13" s="22">
        <v>1</v>
      </c>
      <c r="J13" s="9">
        <f t="shared" ref="J13:J26" si="8">G13*I13</f>
        <v>30322</v>
      </c>
    </row>
    <row r="14" spans="1:10" ht="15.75" thickBot="1" x14ac:dyDescent="0.3">
      <c r="A14" s="24">
        <v>105.1</v>
      </c>
      <c r="B14" s="16" t="s">
        <v>66</v>
      </c>
      <c r="C14" s="70">
        <v>3036</v>
      </c>
      <c r="D14" s="19" t="s">
        <v>60</v>
      </c>
      <c r="E14" s="20"/>
      <c r="F14" s="21"/>
      <c r="G14" s="7">
        <f>$C14</f>
        <v>3036</v>
      </c>
      <c r="H14" s="5" t="str">
        <f>$D14</f>
        <v>CY</v>
      </c>
      <c r="I14" s="22">
        <v>1</v>
      </c>
      <c r="J14" s="9">
        <f>G14*I14</f>
        <v>3036</v>
      </c>
    </row>
    <row r="15" spans="1:10" ht="15.75" thickBot="1" x14ac:dyDescent="0.3">
      <c r="A15" s="24" t="s">
        <v>104</v>
      </c>
      <c r="B15" s="16" t="s">
        <v>126</v>
      </c>
      <c r="C15" s="70">
        <f>34975+2270</f>
        <v>37245</v>
      </c>
      <c r="D15" s="19" t="s">
        <v>60</v>
      </c>
      <c r="E15" s="20"/>
      <c r="F15" s="21"/>
      <c r="G15" s="7">
        <f t="shared" si="6"/>
        <v>37245</v>
      </c>
      <c r="H15" s="5" t="str">
        <f t="shared" si="7"/>
        <v>CY</v>
      </c>
      <c r="I15" s="22">
        <v>1</v>
      </c>
      <c r="J15" s="9">
        <f t="shared" ref="J15:J16" si="9">G15*I15</f>
        <v>37245</v>
      </c>
    </row>
    <row r="16" spans="1:10" ht="15.75" thickBot="1" x14ac:dyDescent="0.3">
      <c r="A16" s="71" t="s">
        <v>134</v>
      </c>
      <c r="B16" s="6" t="s">
        <v>141</v>
      </c>
      <c r="C16" s="3">
        <f>C15-C14-C13</f>
        <v>3887</v>
      </c>
      <c r="D16" s="49" t="s">
        <v>10</v>
      </c>
      <c r="E16" s="20"/>
      <c r="F16" s="21"/>
      <c r="G16" s="7">
        <f>$C16</f>
        <v>3887</v>
      </c>
      <c r="H16" s="5" t="s">
        <v>60</v>
      </c>
      <c r="I16" s="22">
        <v>1</v>
      </c>
      <c r="J16" s="9">
        <f t="shared" si="9"/>
        <v>3887</v>
      </c>
    </row>
    <row r="17" spans="1:10" ht="15.75" thickBot="1" x14ac:dyDescent="0.3">
      <c r="A17" s="67">
        <v>507.2</v>
      </c>
      <c r="B17" s="14" t="s">
        <v>153</v>
      </c>
      <c r="C17" s="70">
        <v>7851</v>
      </c>
      <c r="D17" s="19" t="s">
        <v>20</v>
      </c>
      <c r="E17" s="20"/>
      <c r="F17" s="21"/>
      <c r="G17" s="7">
        <f t="shared" ref="G17:G21" si="10">$C17</f>
        <v>7851</v>
      </c>
      <c r="H17" s="5" t="str">
        <f t="shared" ref="H17:H21" si="11">$D17</f>
        <v>LF</v>
      </c>
      <c r="I17" s="22">
        <v>1</v>
      </c>
      <c r="J17" s="9">
        <f>G17*I17</f>
        <v>7851</v>
      </c>
    </row>
    <row r="18" spans="1:10" ht="15.75" thickBot="1" x14ac:dyDescent="0.3">
      <c r="A18" s="24">
        <v>507.5</v>
      </c>
      <c r="B18" s="15" t="s">
        <v>154</v>
      </c>
      <c r="C18" s="19">
        <v>1</v>
      </c>
      <c r="D18" s="19" t="s">
        <v>68</v>
      </c>
      <c r="E18" s="20"/>
      <c r="F18" s="21"/>
      <c r="G18" s="7">
        <f t="shared" si="10"/>
        <v>1</v>
      </c>
      <c r="H18" s="5" t="str">
        <f t="shared" si="11"/>
        <v>EA</v>
      </c>
      <c r="I18" s="22">
        <v>1</v>
      </c>
      <c r="J18" s="9">
        <f>G18*I18</f>
        <v>1</v>
      </c>
    </row>
    <row r="19" spans="1:10" ht="15.75" thickBot="1" x14ac:dyDescent="0.3">
      <c r="A19" s="24" t="s">
        <v>99</v>
      </c>
      <c r="B19" s="16" t="s">
        <v>65</v>
      </c>
      <c r="C19" s="19">
        <v>214</v>
      </c>
      <c r="D19" s="19" t="s">
        <v>20</v>
      </c>
      <c r="E19" s="20"/>
      <c r="F19" s="21"/>
      <c r="G19" s="7">
        <f t="shared" si="10"/>
        <v>214</v>
      </c>
      <c r="H19" s="5" t="str">
        <f t="shared" si="11"/>
        <v>LF</v>
      </c>
      <c r="I19" s="22">
        <v>1</v>
      </c>
      <c r="J19" s="9">
        <f>G19*I19</f>
        <v>214</v>
      </c>
    </row>
    <row r="20" spans="1:10" ht="15.75" thickBot="1" x14ac:dyDescent="0.3">
      <c r="A20" s="24" t="s">
        <v>130</v>
      </c>
      <c r="B20" s="23" t="s">
        <v>129</v>
      </c>
      <c r="C20" s="19">
        <v>2</v>
      </c>
      <c r="D20" s="19" t="s">
        <v>68</v>
      </c>
      <c r="E20" s="20"/>
      <c r="F20" s="21"/>
      <c r="G20" s="7">
        <f t="shared" si="10"/>
        <v>2</v>
      </c>
      <c r="H20" s="5" t="str">
        <f t="shared" si="11"/>
        <v>EA</v>
      </c>
      <c r="I20" s="22">
        <v>1</v>
      </c>
      <c r="J20" s="9">
        <f>G20*I20</f>
        <v>2</v>
      </c>
    </row>
    <row r="21" spans="1:10" ht="15.75" thickBot="1" x14ac:dyDescent="0.3">
      <c r="A21" s="24" t="s">
        <v>100</v>
      </c>
      <c r="B21" s="15" t="s">
        <v>36</v>
      </c>
      <c r="C21" s="19">
        <v>214</v>
      </c>
      <c r="D21" s="19" t="s">
        <v>20</v>
      </c>
      <c r="E21" s="20"/>
      <c r="F21" s="21"/>
      <c r="G21" s="7">
        <f t="shared" si="10"/>
        <v>214</v>
      </c>
      <c r="H21" s="5" t="str">
        <f t="shared" si="11"/>
        <v>LF</v>
      </c>
      <c r="I21" s="22">
        <v>1</v>
      </c>
      <c r="J21" s="9">
        <f t="shared" ref="J21" si="12">G21*I21</f>
        <v>214</v>
      </c>
    </row>
    <row r="22" spans="1:10" ht="15.75" thickBot="1" x14ac:dyDescent="0.3">
      <c r="A22" s="24">
        <v>307.2</v>
      </c>
      <c r="B22" s="16" t="s">
        <v>63</v>
      </c>
      <c r="C22" s="19">
        <v>4509</v>
      </c>
      <c r="D22" s="19" t="s">
        <v>67</v>
      </c>
      <c r="E22" s="20"/>
      <c r="F22" s="21"/>
      <c r="G22" s="7">
        <f t="shared" si="6"/>
        <v>4509</v>
      </c>
      <c r="H22" s="5" t="str">
        <f t="shared" si="7"/>
        <v>SY</v>
      </c>
      <c r="I22" s="22">
        <v>1</v>
      </c>
      <c r="J22" s="9">
        <f t="shared" si="8"/>
        <v>4509</v>
      </c>
    </row>
    <row r="23" spans="1:10" ht="15.75" thickBot="1" x14ac:dyDescent="0.3">
      <c r="A23" s="17" t="s">
        <v>110</v>
      </c>
      <c r="B23" s="18" t="s">
        <v>108</v>
      </c>
      <c r="C23" s="19">
        <v>15203</v>
      </c>
      <c r="D23" s="19" t="s">
        <v>69</v>
      </c>
      <c r="E23" s="20"/>
      <c r="F23" s="21"/>
      <c r="G23" s="7">
        <f t="shared" si="6"/>
        <v>15203</v>
      </c>
      <c r="H23" s="5" t="str">
        <f t="shared" si="7"/>
        <v>SF</v>
      </c>
      <c r="I23" s="22">
        <v>1</v>
      </c>
      <c r="J23" s="9">
        <f t="shared" ref="J23" si="13">G23*I23</f>
        <v>15203</v>
      </c>
    </row>
    <row r="24" spans="1:10" ht="15.75" thickBot="1" x14ac:dyDescent="0.3">
      <c r="A24" s="24" t="s">
        <v>101</v>
      </c>
      <c r="B24" s="16" t="s">
        <v>103</v>
      </c>
      <c r="C24" s="19">
        <v>539</v>
      </c>
      <c r="D24" s="19" t="s">
        <v>67</v>
      </c>
      <c r="E24" s="20"/>
      <c r="F24" s="21"/>
      <c r="G24" s="7">
        <f t="shared" si="6"/>
        <v>539</v>
      </c>
      <c r="H24" s="5" t="str">
        <f t="shared" si="7"/>
        <v>SY</v>
      </c>
      <c r="I24" s="22">
        <v>1</v>
      </c>
      <c r="J24" s="9">
        <f t="shared" si="8"/>
        <v>539</v>
      </c>
    </row>
    <row r="25" spans="1:10" ht="15.75" thickBot="1" x14ac:dyDescent="0.3">
      <c r="A25" s="24">
        <v>307.5</v>
      </c>
      <c r="B25" s="16" t="s">
        <v>62</v>
      </c>
      <c r="C25" s="19">
        <v>2</v>
      </c>
      <c r="D25" s="19" t="s">
        <v>68</v>
      </c>
      <c r="E25" s="20"/>
      <c r="F25" s="21"/>
      <c r="G25" s="7">
        <f t="shared" si="6"/>
        <v>2</v>
      </c>
      <c r="H25" s="5" t="str">
        <f t="shared" si="7"/>
        <v>EA</v>
      </c>
      <c r="I25" s="22">
        <v>1</v>
      </c>
      <c r="J25" s="9">
        <f t="shared" si="8"/>
        <v>2</v>
      </c>
    </row>
    <row r="26" spans="1:10" x14ac:dyDescent="0.25">
      <c r="A26" s="72" t="s">
        <v>102</v>
      </c>
      <c r="B26" s="73" t="s">
        <v>142</v>
      </c>
      <c r="C26" s="29">
        <v>35</v>
      </c>
      <c r="D26" s="29" t="s">
        <v>67</v>
      </c>
      <c r="E26" s="74"/>
      <c r="F26" s="75"/>
      <c r="G26" s="26">
        <f t="shared" si="6"/>
        <v>35</v>
      </c>
      <c r="H26" s="27" t="str">
        <f t="shared" si="7"/>
        <v>SY</v>
      </c>
      <c r="I26" s="28">
        <v>1</v>
      </c>
      <c r="J26" s="9">
        <f t="shared" si="8"/>
        <v>35</v>
      </c>
    </row>
    <row r="27" spans="1:10" x14ac:dyDescent="0.25">
      <c r="A27" s="19" t="s">
        <v>124</v>
      </c>
      <c r="B27" s="6" t="s">
        <v>125</v>
      </c>
      <c r="C27" s="19">
        <v>182</v>
      </c>
      <c r="D27" s="19" t="s">
        <v>67</v>
      </c>
      <c r="E27" s="25"/>
      <c r="F27" s="21"/>
      <c r="G27" s="26">
        <f t="shared" si="6"/>
        <v>182</v>
      </c>
      <c r="H27" s="27" t="str">
        <f t="shared" si="7"/>
        <v>SY</v>
      </c>
      <c r="I27" s="28">
        <v>1</v>
      </c>
      <c r="J27" s="9">
        <f t="shared" ref="J27" si="14">G27*I27</f>
        <v>182</v>
      </c>
    </row>
    <row r="28" spans="1:10" ht="15.75" thickBot="1" x14ac:dyDescent="0.3">
      <c r="A28" s="52"/>
      <c r="C28" s="12"/>
      <c r="D28" s="13"/>
      <c r="E28" s="53" t="s">
        <v>8</v>
      </c>
      <c r="F28" s="54"/>
      <c r="G28" s="55"/>
      <c r="H28" s="56"/>
      <c r="I28" s="53" t="s">
        <v>8</v>
      </c>
      <c r="J28" s="57">
        <f>SUM(J12:J26)</f>
        <v>103068.48</v>
      </c>
    </row>
    <row r="29" spans="1:10" ht="15.75" thickBot="1" x14ac:dyDescent="0.3">
      <c r="A29" s="58"/>
      <c r="B29" s="59" t="s">
        <v>70</v>
      </c>
      <c r="C29" s="60"/>
      <c r="D29" s="61"/>
      <c r="E29" s="62"/>
      <c r="F29" s="63"/>
      <c r="G29" s="64"/>
      <c r="H29" s="65"/>
      <c r="I29" s="62"/>
      <c r="J29" s="66"/>
    </row>
    <row r="30" spans="1:10" ht="15.75" thickBot="1" x14ac:dyDescent="0.3">
      <c r="A30" s="76">
        <v>101.1</v>
      </c>
      <c r="B30" s="6" t="s">
        <v>137</v>
      </c>
      <c r="C30" s="68">
        <v>27.64</v>
      </c>
      <c r="D30" s="68" t="s">
        <v>73</v>
      </c>
      <c r="E30" s="25"/>
      <c r="F30" s="21"/>
      <c r="G30" s="69">
        <f>$C30</f>
        <v>27.64</v>
      </c>
      <c r="H30" s="51" t="str">
        <f>$D30</f>
        <v>AC</v>
      </c>
      <c r="I30" s="22">
        <v>1</v>
      </c>
      <c r="J30" s="22">
        <f t="shared" ref="J30:J38" si="15">G30*I30</f>
        <v>27.64</v>
      </c>
    </row>
    <row r="31" spans="1:10" ht="15.75" thickBot="1" x14ac:dyDescent="0.3">
      <c r="A31" s="24">
        <v>103.3</v>
      </c>
      <c r="B31" s="77" t="s">
        <v>120</v>
      </c>
      <c r="C31" s="78">
        <v>3537</v>
      </c>
      <c r="D31" s="68" t="s">
        <v>69</v>
      </c>
      <c r="E31" s="25"/>
      <c r="F31" s="21"/>
      <c r="G31" s="3">
        <f t="shared" ref="G31:G38" si="16">$C31</f>
        <v>3537</v>
      </c>
      <c r="H31" s="51" t="str">
        <f t="shared" ref="H31:H38" si="17">$D31</f>
        <v>SF</v>
      </c>
      <c r="I31" s="22">
        <v>1</v>
      </c>
      <c r="J31" s="22">
        <f t="shared" si="15"/>
        <v>3537</v>
      </c>
    </row>
    <row r="32" spans="1:10" ht="15.75" thickBot="1" x14ac:dyDescent="0.3">
      <c r="A32" s="24">
        <v>103.4</v>
      </c>
      <c r="B32" s="6" t="s">
        <v>71</v>
      </c>
      <c r="C32" s="78">
        <v>1013</v>
      </c>
      <c r="D32" s="68" t="s">
        <v>69</v>
      </c>
      <c r="E32" s="25"/>
      <c r="F32" s="21"/>
      <c r="G32" s="3">
        <f t="shared" si="16"/>
        <v>1013</v>
      </c>
      <c r="H32" s="51" t="str">
        <f t="shared" si="17"/>
        <v>SF</v>
      </c>
      <c r="I32" s="22">
        <v>1</v>
      </c>
      <c r="J32" s="22">
        <f t="shared" ref="J32" si="18">G32*I32</f>
        <v>1013</v>
      </c>
    </row>
    <row r="33" spans="1:10" ht="15.75" thickBot="1" x14ac:dyDescent="0.3">
      <c r="A33" s="24" t="s">
        <v>147</v>
      </c>
      <c r="B33" s="6" t="s">
        <v>72</v>
      </c>
      <c r="C33" s="78">
        <v>6933</v>
      </c>
      <c r="D33" s="68" t="s">
        <v>67</v>
      </c>
      <c r="E33" s="25"/>
      <c r="F33" s="21"/>
      <c r="G33" s="3">
        <f t="shared" si="16"/>
        <v>6933</v>
      </c>
      <c r="H33" s="51" t="str">
        <f t="shared" si="17"/>
        <v>SY</v>
      </c>
      <c r="I33" s="22">
        <v>1</v>
      </c>
      <c r="J33" s="22">
        <f t="shared" si="15"/>
        <v>6933</v>
      </c>
    </row>
    <row r="34" spans="1:10" ht="15.75" thickBot="1" x14ac:dyDescent="0.3">
      <c r="A34" s="79" t="s">
        <v>146</v>
      </c>
      <c r="B34" s="80" t="s">
        <v>145</v>
      </c>
      <c r="C34" s="78">
        <v>1285</v>
      </c>
      <c r="D34" s="68" t="s">
        <v>67</v>
      </c>
      <c r="E34" s="25"/>
      <c r="F34" s="21"/>
      <c r="G34" s="3">
        <f t="shared" si="16"/>
        <v>1285</v>
      </c>
      <c r="H34" s="51" t="str">
        <f t="shared" si="17"/>
        <v>SY</v>
      </c>
      <c r="I34" s="22">
        <v>1</v>
      </c>
      <c r="J34" s="22">
        <f t="shared" ref="J34" si="19">G34*I34</f>
        <v>1285</v>
      </c>
    </row>
    <row r="35" spans="1:10" ht="15.75" thickBot="1" x14ac:dyDescent="0.3">
      <c r="A35" s="79">
        <v>202.1</v>
      </c>
      <c r="B35" s="80" t="s">
        <v>149</v>
      </c>
      <c r="C35" s="68">
        <v>386</v>
      </c>
      <c r="D35" s="68" t="s">
        <v>148</v>
      </c>
      <c r="E35" s="25"/>
      <c r="F35" s="21"/>
      <c r="G35" s="3">
        <f t="shared" si="16"/>
        <v>386</v>
      </c>
      <c r="H35" s="51" t="str">
        <f t="shared" si="17"/>
        <v>GAL</v>
      </c>
      <c r="I35" s="22">
        <v>1</v>
      </c>
      <c r="J35" s="22">
        <f t="shared" ref="J35:J36" si="20">G35*I35</f>
        <v>386</v>
      </c>
    </row>
    <row r="36" spans="1:10" ht="15.75" thickBot="1" x14ac:dyDescent="0.3">
      <c r="A36" s="79">
        <v>203.1</v>
      </c>
      <c r="B36" s="80" t="s">
        <v>150</v>
      </c>
      <c r="C36" s="68">
        <v>129</v>
      </c>
      <c r="D36" s="68" t="s">
        <v>148</v>
      </c>
      <c r="E36" s="25"/>
      <c r="F36" s="21"/>
      <c r="G36" s="3">
        <f t="shared" si="16"/>
        <v>129</v>
      </c>
      <c r="H36" s="51" t="str">
        <f t="shared" si="17"/>
        <v>GAL</v>
      </c>
      <c r="I36" s="22">
        <v>1</v>
      </c>
      <c r="J36" s="22">
        <f t="shared" si="20"/>
        <v>129</v>
      </c>
    </row>
    <row r="37" spans="1:10" ht="15.75" thickBot="1" x14ac:dyDescent="0.3">
      <c r="A37" s="72">
        <v>205.4</v>
      </c>
      <c r="B37" s="81" t="s">
        <v>151</v>
      </c>
      <c r="C37" s="82">
        <v>1285</v>
      </c>
      <c r="D37" s="82" t="s">
        <v>67</v>
      </c>
      <c r="E37" s="83"/>
      <c r="F37" s="75"/>
      <c r="G37" s="84">
        <f t="shared" si="16"/>
        <v>1285</v>
      </c>
      <c r="H37" s="85" t="str">
        <f t="shared" si="17"/>
        <v>SY</v>
      </c>
      <c r="I37" s="28">
        <v>1</v>
      </c>
      <c r="J37" s="28">
        <f t="shared" si="15"/>
        <v>1285</v>
      </c>
    </row>
    <row r="38" spans="1:10" ht="15.75" thickBot="1" x14ac:dyDescent="0.3">
      <c r="A38" s="67">
        <v>413.2</v>
      </c>
      <c r="B38" s="86" t="s">
        <v>152</v>
      </c>
      <c r="C38" s="68">
        <v>428</v>
      </c>
      <c r="D38" s="68" t="s">
        <v>60</v>
      </c>
      <c r="E38" s="25"/>
      <c r="F38" s="21"/>
      <c r="G38" s="3">
        <f t="shared" si="16"/>
        <v>428</v>
      </c>
      <c r="H38" s="51" t="str">
        <f t="shared" si="17"/>
        <v>CY</v>
      </c>
      <c r="I38" s="22">
        <v>1</v>
      </c>
      <c r="J38" s="22">
        <f t="shared" si="15"/>
        <v>428</v>
      </c>
    </row>
    <row r="39" spans="1:10" ht="15.75" thickBot="1" x14ac:dyDescent="0.3">
      <c r="A39" s="52"/>
      <c r="C39" s="12"/>
      <c r="D39" s="13"/>
      <c r="E39" s="53" t="s">
        <v>8</v>
      </c>
      <c r="F39" s="54"/>
      <c r="G39" s="55"/>
      <c r="H39" s="56"/>
      <c r="I39" s="53" t="s">
        <v>8</v>
      </c>
      <c r="J39" s="57">
        <f>SUM(J30:J38)</f>
        <v>15023.64</v>
      </c>
    </row>
    <row r="40" spans="1:10" ht="16.5" thickBot="1" x14ac:dyDescent="0.3">
      <c r="A40" s="119" t="s">
        <v>95</v>
      </c>
      <c r="B40" s="120"/>
      <c r="C40" s="120"/>
      <c r="D40" s="121"/>
      <c r="E40" s="35"/>
      <c r="F40" s="35"/>
      <c r="G40" s="38"/>
      <c r="H40" s="39"/>
      <c r="I40" s="39"/>
      <c r="J40" s="40"/>
    </row>
    <row r="41" spans="1:10" ht="15.75" thickBot="1" x14ac:dyDescent="0.3">
      <c r="A41" s="67">
        <v>104.1</v>
      </c>
      <c r="B41" s="6" t="s">
        <v>96</v>
      </c>
      <c r="C41" s="3">
        <v>45796</v>
      </c>
      <c r="D41" s="49" t="s">
        <v>10</v>
      </c>
      <c r="E41" s="50"/>
      <c r="F41" s="50"/>
      <c r="G41" s="7">
        <f>$C41</f>
        <v>45796</v>
      </c>
      <c r="H41" s="5" t="str">
        <f t="shared" ref="H41:H42" si="21">$D41</f>
        <v>C.Y.</v>
      </c>
      <c r="I41" s="87">
        <v>1</v>
      </c>
      <c r="J41" s="9">
        <f>G41*I41</f>
        <v>45796</v>
      </c>
    </row>
    <row r="42" spans="1:10" ht="15.75" thickBot="1" x14ac:dyDescent="0.3">
      <c r="A42" s="24">
        <v>107.1</v>
      </c>
      <c r="B42" s="6" t="s">
        <v>126</v>
      </c>
      <c r="C42" s="3">
        <v>124129</v>
      </c>
      <c r="D42" s="49" t="s">
        <v>10</v>
      </c>
      <c r="E42" s="50"/>
      <c r="F42" s="50"/>
      <c r="G42" s="7">
        <f t="shared" ref="G42" si="22">$C42</f>
        <v>124129</v>
      </c>
      <c r="H42" s="5" t="str">
        <f t="shared" si="21"/>
        <v>C.Y.</v>
      </c>
      <c r="I42" s="87">
        <v>1</v>
      </c>
      <c r="J42" s="9">
        <f t="shared" ref="J42:J43" si="23">G42*I42</f>
        <v>124129</v>
      </c>
    </row>
    <row r="43" spans="1:10" ht="15.75" thickBot="1" x14ac:dyDescent="0.3">
      <c r="A43" s="71" t="s">
        <v>97</v>
      </c>
      <c r="B43" s="6" t="s">
        <v>105</v>
      </c>
      <c r="C43" s="3">
        <v>57680</v>
      </c>
      <c r="D43" s="49" t="s">
        <v>10</v>
      </c>
      <c r="E43" s="20"/>
      <c r="F43" s="21"/>
      <c r="G43" s="7">
        <f>$C43</f>
        <v>57680</v>
      </c>
      <c r="H43" s="5" t="str">
        <f>$D43</f>
        <v>C.Y.</v>
      </c>
      <c r="I43" s="87">
        <v>1</v>
      </c>
      <c r="J43" s="9">
        <f t="shared" si="23"/>
        <v>57680</v>
      </c>
    </row>
    <row r="44" spans="1:10" ht="15.75" thickBot="1" x14ac:dyDescent="0.3">
      <c r="A44" s="71" t="s">
        <v>140</v>
      </c>
      <c r="B44" s="6" t="s">
        <v>141</v>
      </c>
      <c r="C44" s="3">
        <v>17302</v>
      </c>
      <c r="D44" s="49" t="s">
        <v>10</v>
      </c>
      <c r="E44" s="20"/>
      <c r="F44" s="21"/>
      <c r="G44" s="7">
        <f>$C44</f>
        <v>17302</v>
      </c>
      <c r="H44" s="5" t="str">
        <f>$D44</f>
        <v>C.Y.</v>
      </c>
      <c r="I44" s="87">
        <v>1</v>
      </c>
      <c r="J44" s="9">
        <f t="shared" ref="J44" si="24">G44*I44</f>
        <v>17302</v>
      </c>
    </row>
    <row r="45" spans="1:10" ht="15.75" thickBot="1" x14ac:dyDescent="0.3">
      <c r="A45" s="52"/>
      <c r="C45" s="12"/>
      <c r="D45" s="13"/>
      <c r="E45" s="53" t="s">
        <v>8</v>
      </c>
      <c r="F45" s="54"/>
      <c r="G45" s="55"/>
      <c r="H45" s="56"/>
      <c r="I45" s="53" t="s">
        <v>8</v>
      </c>
      <c r="J45" s="57">
        <f>SUM(J41:J44)</f>
        <v>244907</v>
      </c>
    </row>
    <row r="46" spans="1:10" ht="16.5" thickBot="1" x14ac:dyDescent="0.3">
      <c r="A46" s="119" t="s">
        <v>21</v>
      </c>
      <c r="B46" s="120"/>
      <c r="C46" s="120"/>
      <c r="D46" s="121"/>
      <c r="E46" s="35"/>
      <c r="F46" s="35"/>
      <c r="G46" s="38"/>
      <c r="H46" s="39"/>
      <c r="I46" s="39"/>
      <c r="J46" s="40"/>
    </row>
    <row r="47" spans="1:10" ht="15.75" thickBot="1" x14ac:dyDescent="0.3">
      <c r="A47" s="67">
        <v>500.1</v>
      </c>
      <c r="B47" s="6" t="s">
        <v>18</v>
      </c>
      <c r="C47" s="88">
        <v>6162</v>
      </c>
      <c r="D47" s="89" t="s">
        <v>20</v>
      </c>
      <c r="E47" s="1"/>
      <c r="F47" s="1"/>
      <c r="G47" s="7">
        <f>$C47</f>
        <v>6162</v>
      </c>
      <c r="H47" s="5" t="str">
        <f>$D47</f>
        <v>LF</v>
      </c>
      <c r="I47" s="8">
        <v>1</v>
      </c>
      <c r="J47" s="9">
        <f>G47*I47</f>
        <v>6162</v>
      </c>
    </row>
    <row r="48" spans="1:10" ht="15.75" thickBot="1" x14ac:dyDescent="0.3">
      <c r="A48" s="24" t="s">
        <v>139</v>
      </c>
      <c r="B48" s="6" t="s">
        <v>12</v>
      </c>
      <c r="C48" s="90">
        <v>13940</v>
      </c>
      <c r="D48" s="91" t="s">
        <v>67</v>
      </c>
      <c r="E48" s="1"/>
      <c r="F48" s="1"/>
      <c r="G48" s="7">
        <f t="shared" ref="G48:G49" si="25">$C48</f>
        <v>13940</v>
      </c>
      <c r="H48" s="5" t="str">
        <f t="shared" ref="H48:H49" si="26">$D48</f>
        <v>SY</v>
      </c>
      <c r="I48" s="8">
        <v>1</v>
      </c>
      <c r="J48" s="9">
        <f t="shared" ref="J48:J49" si="27">G48*I48</f>
        <v>13940</v>
      </c>
    </row>
    <row r="49" spans="1:10" ht="15.75" thickBot="1" x14ac:dyDescent="0.3">
      <c r="A49" s="24">
        <v>209.1</v>
      </c>
      <c r="B49" s="6" t="s">
        <v>118</v>
      </c>
      <c r="C49" s="90">
        <v>11971</v>
      </c>
      <c r="D49" s="91" t="s">
        <v>67</v>
      </c>
      <c r="E49" s="1"/>
      <c r="F49" s="1"/>
      <c r="G49" s="7">
        <f t="shared" si="25"/>
        <v>11971</v>
      </c>
      <c r="H49" s="5" t="str">
        <f t="shared" si="26"/>
        <v>SY</v>
      </c>
      <c r="I49" s="8">
        <v>1</v>
      </c>
      <c r="J49" s="9">
        <f t="shared" si="27"/>
        <v>11971</v>
      </c>
    </row>
    <row r="50" spans="1:10" ht="15.75" thickBot="1" x14ac:dyDescent="0.3">
      <c r="A50" s="24">
        <v>502.1</v>
      </c>
      <c r="B50" s="6" t="s">
        <v>19</v>
      </c>
      <c r="C50" s="3">
        <v>4429</v>
      </c>
      <c r="D50" s="91" t="s">
        <v>67</v>
      </c>
      <c r="E50" s="1"/>
      <c r="F50" s="1"/>
      <c r="G50" s="7">
        <f>$C50</f>
        <v>4429</v>
      </c>
      <c r="H50" s="5" t="str">
        <f>$D50</f>
        <v>SY</v>
      </c>
      <c r="I50" s="8">
        <v>1</v>
      </c>
      <c r="J50" s="9">
        <f>G50*I50</f>
        <v>4429</v>
      </c>
    </row>
    <row r="51" spans="1:10" ht="15.75" thickBot="1" x14ac:dyDescent="0.3">
      <c r="A51" s="24">
        <v>522.1</v>
      </c>
      <c r="B51" s="6" t="s">
        <v>156</v>
      </c>
      <c r="C51" s="12">
        <v>3700</v>
      </c>
      <c r="D51" s="91" t="s">
        <v>20</v>
      </c>
      <c r="E51" s="1"/>
      <c r="F51" s="1"/>
      <c r="G51" s="7">
        <f>$C51</f>
        <v>3700</v>
      </c>
      <c r="H51" s="5" t="str">
        <f>$D51</f>
        <v>LF</v>
      </c>
      <c r="I51" s="8">
        <v>1</v>
      </c>
      <c r="J51" s="9">
        <f>G51*I51</f>
        <v>3700</v>
      </c>
    </row>
    <row r="52" spans="1:10" ht="15.75" thickBot="1" x14ac:dyDescent="0.3">
      <c r="A52" s="24" t="s">
        <v>93</v>
      </c>
      <c r="B52" s="6" t="s">
        <v>138</v>
      </c>
      <c r="C52" s="24">
        <v>2</v>
      </c>
      <c r="D52" s="91" t="s">
        <v>68</v>
      </c>
      <c r="E52" s="1"/>
      <c r="F52" s="1"/>
      <c r="G52" s="7">
        <f>$C52</f>
        <v>2</v>
      </c>
      <c r="H52" s="5" t="str">
        <f>$D52</f>
        <v>EA</v>
      </c>
      <c r="I52" s="8">
        <v>1</v>
      </c>
      <c r="J52" s="9">
        <f>G52*I52</f>
        <v>2</v>
      </c>
    </row>
    <row r="53" spans="1:10" ht="15.75" thickBot="1" x14ac:dyDescent="0.3">
      <c r="A53" s="79">
        <v>530.1</v>
      </c>
      <c r="B53" s="6" t="s">
        <v>94</v>
      </c>
      <c r="C53" s="91">
        <v>1</v>
      </c>
      <c r="D53" s="91" t="s">
        <v>92</v>
      </c>
      <c r="G53" s="7">
        <f>$C53</f>
        <v>1</v>
      </c>
      <c r="H53" s="5" t="str">
        <f>$D53</f>
        <v>LS</v>
      </c>
      <c r="I53" s="8">
        <v>1</v>
      </c>
      <c r="J53" s="9">
        <f>G53*I53</f>
        <v>1</v>
      </c>
    </row>
    <row r="54" spans="1:10" ht="15.75" thickBot="1" x14ac:dyDescent="0.3">
      <c r="A54" s="52"/>
      <c r="D54" s="93"/>
      <c r="E54" s="53" t="s">
        <v>8</v>
      </c>
      <c r="F54" s="54"/>
      <c r="G54" s="55"/>
      <c r="H54" s="56"/>
      <c r="I54" s="53" t="s">
        <v>8</v>
      </c>
      <c r="J54" s="57">
        <f>SUM(J47:J53)</f>
        <v>40205</v>
      </c>
    </row>
    <row r="55" spans="1:10" ht="16.5" thickBot="1" x14ac:dyDescent="0.3">
      <c r="A55" s="119" t="s">
        <v>22</v>
      </c>
      <c r="B55" s="120"/>
      <c r="C55" s="120"/>
      <c r="D55" s="121"/>
      <c r="E55" s="35"/>
      <c r="F55" s="35"/>
      <c r="G55" s="38"/>
      <c r="H55" s="39"/>
      <c r="I55" s="39"/>
      <c r="J55" s="40"/>
    </row>
    <row r="56" spans="1:10" ht="15.75" thickBot="1" x14ac:dyDescent="0.3">
      <c r="A56" s="67">
        <v>100</v>
      </c>
      <c r="B56" s="94" t="s">
        <v>137</v>
      </c>
      <c r="C56" s="95">
        <v>1.59</v>
      </c>
      <c r="D56" s="67" t="s">
        <v>73</v>
      </c>
      <c r="E56" s="1"/>
      <c r="F56" s="1"/>
      <c r="G56" s="96">
        <f>$C56</f>
        <v>1.59</v>
      </c>
      <c r="H56" s="5" t="str">
        <f t="shared" ref="H56:H68" si="28">$D56</f>
        <v>AC</v>
      </c>
      <c r="I56" s="8">
        <v>1</v>
      </c>
      <c r="J56" s="9">
        <f t="shared" ref="J56" si="29">G56*I56</f>
        <v>1.59</v>
      </c>
    </row>
    <row r="57" spans="1:10" ht="15.75" thickBot="1" x14ac:dyDescent="0.3">
      <c r="A57" s="24" t="s">
        <v>131</v>
      </c>
      <c r="B57" s="6" t="s">
        <v>132</v>
      </c>
      <c r="C57" s="90">
        <v>2204</v>
      </c>
      <c r="D57" s="24" t="s">
        <v>67</v>
      </c>
      <c r="E57" s="1"/>
      <c r="F57" s="1"/>
      <c r="G57" s="7">
        <f t="shared" ref="G57:G68" si="30">$C57</f>
        <v>2204</v>
      </c>
      <c r="H57" s="5" t="str">
        <f t="shared" si="28"/>
        <v>SY</v>
      </c>
      <c r="I57" s="8">
        <v>1</v>
      </c>
      <c r="J57" s="9">
        <f>G57*I57</f>
        <v>2204</v>
      </c>
    </row>
    <row r="58" spans="1:10" ht="15.75" thickBot="1" x14ac:dyDescent="0.3">
      <c r="A58" s="24">
        <v>247</v>
      </c>
      <c r="B58" s="6" t="s">
        <v>133</v>
      </c>
      <c r="C58" s="90">
        <v>2747</v>
      </c>
      <c r="D58" s="24" t="s">
        <v>67</v>
      </c>
      <c r="E58" s="1"/>
      <c r="F58" s="1"/>
      <c r="G58" s="7">
        <f t="shared" si="30"/>
        <v>2747</v>
      </c>
      <c r="H58" s="5" t="str">
        <f t="shared" si="28"/>
        <v>SY</v>
      </c>
      <c r="I58" s="8">
        <v>1</v>
      </c>
      <c r="J58" s="9">
        <f t="shared" ref="J58:J66" si="31">G58*I58</f>
        <v>2747</v>
      </c>
    </row>
    <row r="59" spans="1:10" ht="15.75" thickBot="1" x14ac:dyDescent="0.3">
      <c r="A59" s="24">
        <v>104</v>
      </c>
      <c r="B59" s="6" t="s">
        <v>25</v>
      </c>
      <c r="C59" s="24">
        <v>848</v>
      </c>
      <c r="D59" s="24" t="s">
        <v>20</v>
      </c>
      <c r="E59" s="1"/>
      <c r="F59" s="1"/>
      <c r="G59" s="7">
        <f t="shared" si="30"/>
        <v>848</v>
      </c>
      <c r="H59" s="5" t="str">
        <f t="shared" si="28"/>
        <v>LF</v>
      </c>
      <c r="I59" s="8">
        <v>1</v>
      </c>
      <c r="J59" s="9">
        <f t="shared" si="31"/>
        <v>848</v>
      </c>
    </row>
    <row r="60" spans="1:10" ht="15.75" thickBot="1" x14ac:dyDescent="0.3">
      <c r="A60" s="24">
        <v>529</v>
      </c>
      <c r="B60" s="6" t="s">
        <v>106</v>
      </c>
      <c r="C60" s="90">
        <v>1623</v>
      </c>
      <c r="D60" s="24" t="s">
        <v>20</v>
      </c>
      <c r="E60" s="1"/>
      <c r="F60" s="1"/>
      <c r="G60" s="7">
        <f t="shared" si="30"/>
        <v>1623</v>
      </c>
      <c r="H60" s="5" t="str">
        <f t="shared" si="28"/>
        <v>LF</v>
      </c>
      <c r="I60" s="8">
        <v>1</v>
      </c>
      <c r="J60" s="9">
        <f t="shared" si="31"/>
        <v>1623</v>
      </c>
    </row>
    <row r="61" spans="1:10" ht="15.75" thickBot="1" x14ac:dyDescent="0.3">
      <c r="A61" s="24">
        <v>531</v>
      </c>
      <c r="B61" s="6" t="s">
        <v>23</v>
      </c>
      <c r="C61" s="90">
        <v>3894</v>
      </c>
      <c r="D61" s="24" t="s">
        <v>67</v>
      </c>
      <c r="E61" s="1"/>
      <c r="F61" s="1"/>
      <c r="G61" s="7">
        <f t="shared" si="30"/>
        <v>3894</v>
      </c>
      <c r="H61" s="5" t="str">
        <f t="shared" si="28"/>
        <v>SY</v>
      </c>
      <c r="I61" s="8">
        <v>1</v>
      </c>
      <c r="J61" s="9">
        <f t="shared" si="31"/>
        <v>3894</v>
      </c>
    </row>
    <row r="62" spans="1:10" ht="15.75" thickBot="1" x14ac:dyDescent="0.3">
      <c r="A62" s="24" t="s">
        <v>87</v>
      </c>
      <c r="B62" s="6" t="s">
        <v>24</v>
      </c>
      <c r="C62" s="24">
        <v>3</v>
      </c>
      <c r="D62" s="24" t="s">
        <v>68</v>
      </c>
      <c r="E62" s="1"/>
      <c r="F62" s="1"/>
      <c r="G62" s="7">
        <f t="shared" si="30"/>
        <v>3</v>
      </c>
      <c r="H62" s="5" t="str">
        <f t="shared" si="28"/>
        <v>EA</v>
      </c>
      <c r="I62" s="8">
        <v>1</v>
      </c>
      <c r="J62" s="9">
        <f t="shared" si="31"/>
        <v>3</v>
      </c>
    </row>
    <row r="63" spans="1:10" ht="15.75" thickBot="1" x14ac:dyDescent="0.3">
      <c r="A63" s="24">
        <v>636</v>
      </c>
      <c r="B63" s="6" t="s">
        <v>89</v>
      </c>
      <c r="C63" s="24">
        <v>1</v>
      </c>
      <c r="D63" s="24" t="s">
        <v>92</v>
      </c>
      <c r="E63" s="1"/>
      <c r="F63" s="1"/>
      <c r="G63" s="7">
        <f t="shared" si="30"/>
        <v>1</v>
      </c>
      <c r="H63" s="5" t="str">
        <f t="shared" si="28"/>
        <v>LS</v>
      </c>
      <c r="I63" s="8">
        <v>1</v>
      </c>
      <c r="J63" s="9">
        <f t="shared" si="31"/>
        <v>1</v>
      </c>
    </row>
    <row r="64" spans="1:10" ht="15.75" thickBot="1" x14ac:dyDescent="0.3">
      <c r="A64" s="24" t="s">
        <v>88</v>
      </c>
      <c r="B64" s="6" t="s">
        <v>57</v>
      </c>
      <c r="C64" s="24">
        <v>158</v>
      </c>
      <c r="D64" s="24" t="s">
        <v>20</v>
      </c>
      <c r="E64" s="1"/>
      <c r="F64" s="1"/>
      <c r="G64" s="7">
        <f t="shared" si="30"/>
        <v>158</v>
      </c>
      <c r="H64" s="5" t="str">
        <f t="shared" si="28"/>
        <v>LF</v>
      </c>
      <c r="I64" s="8">
        <v>1</v>
      </c>
      <c r="J64" s="9">
        <f t="shared" si="31"/>
        <v>158</v>
      </c>
    </row>
    <row r="65" spans="1:10" ht="15.75" thickBot="1" x14ac:dyDescent="0.3">
      <c r="A65" s="24">
        <v>110</v>
      </c>
      <c r="B65" s="6" t="s">
        <v>91</v>
      </c>
      <c r="C65" s="90">
        <v>5815</v>
      </c>
      <c r="D65" s="24" t="s">
        <v>60</v>
      </c>
      <c r="E65" s="1"/>
      <c r="F65" s="1"/>
      <c r="G65" s="7">
        <f t="shared" si="30"/>
        <v>5815</v>
      </c>
      <c r="H65" s="5" t="str">
        <f t="shared" si="28"/>
        <v>CY</v>
      </c>
      <c r="I65" s="8">
        <v>1</v>
      </c>
      <c r="J65" s="9">
        <f t="shared" si="31"/>
        <v>5815</v>
      </c>
    </row>
    <row r="66" spans="1:10" ht="15.75" thickBot="1" x14ac:dyDescent="0.3">
      <c r="A66" s="72">
        <v>132</v>
      </c>
      <c r="B66" s="6" t="s">
        <v>90</v>
      </c>
      <c r="C66" s="90">
        <v>2464</v>
      </c>
      <c r="D66" s="24" t="s">
        <v>60</v>
      </c>
      <c r="E66" s="1"/>
      <c r="F66" s="1"/>
      <c r="G66" s="7">
        <f t="shared" si="30"/>
        <v>2464</v>
      </c>
      <c r="H66" s="5" t="str">
        <f t="shared" si="28"/>
        <v>CY</v>
      </c>
      <c r="I66" s="8">
        <v>1</v>
      </c>
      <c r="J66" s="9">
        <f t="shared" si="31"/>
        <v>2464</v>
      </c>
    </row>
    <row r="67" spans="1:10" ht="15.75" thickBot="1" x14ac:dyDescent="0.3">
      <c r="A67" s="67" t="s">
        <v>122</v>
      </c>
      <c r="B67" s="6" t="s">
        <v>58</v>
      </c>
      <c r="C67" s="24">
        <v>169</v>
      </c>
      <c r="D67" s="24" t="s">
        <v>20</v>
      </c>
      <c r="E67" s="1"/>
      <c r="F67" s="1"/>
      <c r="G67" s="7">
        <f t="shared" si="30"/>
        <v>169</v>
      </c>
      <c r="H67" s="5" t="str">
        <f t="shared" si="28"/>
        <v>LF</v>
      </c>
      <c r="I67" s="8">
        <v>1</v>
      </c>
      <c r="J67" s="9">
        <f t="shared" ref="J67:J69" si="32">G67*I67</f>
        <v>169</v>
      </c>
    </row>
    <row r="68" spans="1:10" ht="15.75" thickBot="1" x14ac:dyDescent="0.3">
      <c r="A68" s="67" t="s">
        <v>123</v>
      </c>
      <c r="B68" s="6" t="s">
        <v>121</v>
      </c>
      <c r="C68" s="24">
        <v>76</v>
      </c>
      <c r="D68" s="24" t="s">
        <v>20</v>
      </c>
      <c r="E68" s="1"/>
      <c r="F68" s="1"/>
      <c r="G68" s="7">
        <f t="shared" si="30"/>
        <v>76</v>
      </c>
      <c r="H68" s="5" t="str">
        <f t="shared" si="28"/>
        <v>LF</v>
      </c>
      <c r="I68" s="8">
        <v>1</v>
      </c>
      <c r="J68" s="9">
        <f t="shared" ref="J68" si="33">G68*I68</f>
        <v>76</v>
      </c>
    </row>
    <row r="69" spans="1:10" ht="15.75" thickBot="1" x14ac:dyDescent="0.3">
      <c r="A69" s="24">
        <v>467</v>
      </c>
      <c r="B69" s="6" t="s">
        <v>59</v>
      </c>
      <c r="C69" s="24">
        <v>4</v>
      </c>
      <c r="D69" s="24" t="s">
        <v>68</v>
      </c>
      <c r="E69" s="1"/>
      <c r="F69" s="1"/>
      <c r="G69" s="7">
        <f t="shared" ref="G69" si="34">$C69</f>
        <v>4</v>
      </c>
      <c r="H69" s="5" t="str">
        <f t="shared" ref="H69" si="35">$D69</f>
        <v>EA</v>
      </c>
      <c r="I69" s="8">
        <v>1</v>
      </c>
      <c r="J69" s="9">
        <f t="shared" si="32"/>
        <v>4</v>
      </c>
    </row>
    <row r="70" spans="1:10" ht="15.75" thickBot="1" x14ac:dyDescent="0.3">
      <c r="A70" s="97"/>
      <c r="C70" s="98"/>
      <c r="D70" s="99"/>
      <c r="E70" s="53" t="s">
        <v>8</v>
      </c>
      <c r="F70" s="54"/>
      <c r="G70" s="55"/>
      <c r="H70" s="56"/>
      <c r="I70" s="53" t="s">
        <v>8</v>
      </c>
      <c r="J70" s="57">
        <f>SUM(J56:J69)</f>
        <v>20007.59</v>
      </c>
    </row>
    <row r="71" spans="1:10" ht="16.5" thickBot="1" x14ac:dyDescent="0.3">
      <c r="A71" s="119" t="s">
        <v>113</v>
      </c>
      <c r="B71" s="120"/>
      <c r="C71" s="120"/>
      <c r="D71" s="121"/>
      <c r="E71" s="35"/>
      <c r="F71" s="35"/>
      <c r="G71" s="38"/>
      <c r="H71" s="39"/>
      <c r="I71" s="39"/>
      <c r="J71" s="40"/>
    </row>
    <row r="72" spans="1:10" ht="15.75" thickBot="1" x14ac:dyDescent="0.3">
      <c r="A72" s="76">
        <v>515.1</v>
      </c>
      <c r="B72" s="100" t="s">
        <v>144</v>
      </c>
      <c r="C72" s="101">
        <v>25669</v>
      </c>
      <c r="D72" s="67" t="s">
        <v>60</v>
      </c>
      <c r="E72" s="50"/>
      <c r="F72" s="50"/>
      <c r="G72" s="7">
        <f>$C72</f>
        <v>25669</v>
      </c>
      <c r="H72" s="5" t="str">
        <f>$D72</f>
        <v>CY</v>
      </c>
      <c r="I72" s="22">
        <v>1</v>
      </c>
      <c r="J72" s="9">
        <f>G72*I72</f>
        <v>25669</v>
      </c>
    </row>
    <row r="73" spans="1:10" ht="15.75" thickBot="1" x14ac:dyDescent="0.3">
      <c r="A73" s="79">
        <v>520.1</v>
      </c>
      <c r="B73" s="102" t="s">
        <v>114</v>
      </c>
      <c r="C73" s="103">
        <v>154013</v>
      </c>
      <c r="D73" s="24" t="s">
        <v>67</v>
      </c>
      <c r="E73" s="50"/>
      <c r="F73" s="50"/>
      <c r="G73" s="7">
        <f t="shared" ref="G73:G75" si="36">$C73</f>
        <v>154013</v>
      </c>
      <c r="H73" s="5" t="str">
        <f t="shared" ref="H73:H75" si="37">$D73</f>
        <v>SY</v>
      </c>
      <c r="I73" s="22">
        <v>1</v>
      </c>
      <c r="J73" s="9">
        <f t="shared" ref="J73:J75" si="38">G73*I73</f>
        <v>154013</v>
      </c>
    </row>
    <row r="74" spans="1:10" ht="15.75" thickBot="1" x14ac:dyDescent="0.3">
      <c r="A74" s="79">
        <v>540.1</v>
      </c>
      <c r="B74" s="104" t="s">
        <v>115</v>
      </c>
      <c r="C74" s="91">
        <v>150</v>
      </c>
      <c r="D74" s="24" t="s">
        <v>20</v>
      </c>
      <c r="E74" s="50"/>
      <c r="F74" s="50"/>
      <c r="G74" s="7">
        <f t="shared" si="36"/>
        <v>150</v>
      </c>
      <c r="H74" s="5" t="str">
        <f t="shared" si="37"/>
        <v>LF</v>
      </c>
      <c r="I74" s="22">
        <v>1</v>
      </c>
      <c r="J74" s="9">
        <f t="shared" si="38"/>
        <v>150</v>
      </c>
    </row>
    <row r="75" spans="1:10" ht="15.75" thickBot="1" x14ac:dyDescent="0.3">
      <c r="A75" s="79">
        <v>540.6</v>
      </c>
      <c r="B75" s="104" t="s">
        <v>136</v>
      </c>
      <c r="C75" s="91">
        <v>334</v>
      </c>
      <c r="D75" s="24" t="s">
        <v>67</v>
      </c>
      <c r="E75" s="50"/>
      <c r="F75" s="50"/>
      <c r="G75" s="7">
        <f t="shared" si="36"/>
        <v>334</v>
      </c>
      <c r="H75" s="5" t="str">
        <f t="shared" si="37"/>
        <v>SY</v>
      </c>
      <c r="I75" s="22">
        <v>1</v>
      </c>
      <c r="J75" s="9">
        <f t="shared" si="38"/>
        <v>334</v>
      </c>
    </row>
    <row r="76" spans="1:10" ht="15.75" thickBot="1" x14ac:dyDescent="0.3">
      <c r="A76" s="79">
        <v>540.9</v>
      </c>
      <c r="B76" s="102" t="s">
        <v>116</v>
      </c>
      <c r="C76" s="103">
        <v>6483</v>
      </c>
      <c r="D76" s="24" t="s">
        <v>20</v>
      </c>
      <c r="E76" s="50"/>
      <c r="F76" s="50"/>
      <c r="G76" s="7">
        <f>$C76</f>
        <v>6483</v>
      </c>
      <c r="H76" s="5" t="str">
        <f>$D76</f>
        <v>LF</v>
      </c>
      <c r="I76" s="22">
        <v>1</v>
      </c>
      <c r="J76" s="9">
        <f>G76*I76</f>
        <v>6483</v>
      </c>
    </row>
    <row r="77" spans="1:10" ht="15.75" thickBot="1" x14ac:dyDescent="0.3">
      <c r="A77" s="105">
        <v>540.1</v>
      </c>
      <c r="B77" s="106" t="s">
        <v>117</v>
      </c>
      <c r="C77" s="91">
        <v>138</v>
      </c>
      <c r="D77" s="24" t="s">
        <v>20</v>
      </c>
      <c r="E77" s="50"/>
      <c r="F77" s="50"/>
      <c r="G77" s="7">
        <f t="shared" ref="G77" si="39">$C77</f>
        <v>138</v>
      </c>
      <c r="H77" s="5" t="str">
        <f t="shared" ref="H77" si="40">$D77</f>
        <v>LF</v>
      </c>
      <c r="I77" s="22">
        <v>1</v>
      </c>
      <c r="J77" s="9">
        <f t="shared" ref="J77" si="41">G77*I77</f>
        <v>138</v>
      </c>
    </row>
    <row r="78" spans="1:10" ht="15.75" thickBot="1" x14ac:dyDescent="0.3">
      <c r="A78" s="98"/>
      <c r="C78" s="98"/>
      <c r="D78" s="99"/>
      <c r="E78" s="53" t="s">
        <v>8</v>
      </c>
      <c r="F78" s="54"/>
      <c r="G78" s="55"/>
      <c r="H78" s="56"/>
      <c r="I78" s="53" t="s">
        <v>8</v>
      </c>
      <c r="J78" s="57">
        <f>SUM(J72:J77)</f>
        <v>186787</v>
      </c>
    </row>
    <row r="79" spans="1:10" x14ac:dyDescent="0.25">
      <c r="A79" s="11"/>
      <c r="C79" s="12"/>
      <c r="D79" s="13"/>
    </row>
    <row r="80" spans="1:10" ht="15.75" x14ac:dyDescent="0.25">
      <c r="A80" s="119" t="s">
        <v>26</v>
      </c>
      <c r="B80" s="120"/>
      <c r="C80" s="120"/>
      <c r="D80" s="121"/>
      <c r="E80" s="35"/>
      <c r="F80" s="35"/>
      <c r="G80" s="38"/>
      <c r="H80" s="39"/>
      <c r="I80" s="39"/>
      <c r="J80" s="40"/>
    </row>
    <row r="81" spans="1:10" ht="15.75" thickBot="1" x14ac:dyDescent="0.3">
      <c r="A81" s="19" t="s">
        <v>81</v>
      </c>
      <c r="B81" s="6" t="s">
        <v>28</v>
      </c>
      <c r="C81" s="90">
        <v>1354</v>
      </c>
      <c r="D81" s="24" t="s">
        <v>20</v>
      </c>
      <c r="E81" s="50"/>
      <c r="F81" s="50"/>
      <c r="G81" s="7">
        <f>$C81</f>
        <v>1354</v>
      </c>
      <c r="H81" s="5" t="str">
        <f>$D81</f>
        <v>LF</v>
      </c>
      <c r="I81" s="22">
        <v>1</v>
      </c>
      <c r="J81" s="9">
        <f>G81*I81</f>
        <v>1354</v>
      </c>
    </row>
    <row r="82" spans="1:10" ht="15.75" thickBot="1" x14ac:dyDescent="0.3">
      <c r="A82" s="19">
        <v>401.4</v>
      </c>
      <c r="B82" s="6" t="s">
        <v>33</v>
      </c>
      <c r="C82" s="24">
        <v>1</v>
      </c>
      <c r="D82" s="24" t="s">
        <v>68</v>
      </c>
      <c r="E82" s="50"/>
      <c r="F82" s="50"/>
      <c r="G82" s="7">
        <f>$C82</f>
        <v>1</v>
      </c>
      <c r="H82" s="5" t="str">
        <f>$D82</f>
        <v>EA</v>
      </c>
      <c r="I82" s="22">
        <v>1</v>
      </c>
      <c r="J82" s="9">
        <f>G82*I82</f>
        <v>1</v>
      </c>
    </row>
    <row r="83" spans="1:10" ht="15.75" thickBot="1" x14ac:dyDescent="0.3">
      <c r="A83" s="19">
        <v>403.1</v>
      </c>
      <c r="B83" s="6" t="s">
        <v>29</v>
      </c>
      <c r="C83" s="24">
        <v>6</v>
      </c>
      <c r="D83" s="24" t="s">
        <v>68</v>
      </c>
      <c r="E83" s="50"/>
      <c r="F83" s="50"/>
      <c r="G83" s="7">
        <f t="shared" ref="G83:G84" si="42">$C83</f>
        <v>6</v>
      </c>
      <c r="H83" s="5" t="str">
        <f t="shared" ref="H83:H84" si="43">$D83</f>
        <v>EA</v>
      </c>
      <c r="I83" s="22">
        <v>1</v>
      </c>
      <c r="J83" s="9">
        <f t="shared" ref="J83" si="44">G83*I83</f>
        <v>6</v>
      </c>
    </row>
    <row r="84" spans="1:10" ht="15.75" thickBot="1" x14ac:dyDescent="0.3">
      <c r="A84" s="19">
        <v>403.4</v>
      </c>
      <c r="B84" s="6" t="s">
        <v>85</v>
      </c>
      <c r="C84" s="24">
        <v>11</v>
      </c>
      <c r="D84" s="24" t="s">
        <v>68</v>
      </c>
      <c r="E84" s="50"/>
      <c r="F84" s="50"/>
      <c r="G84" s="7">
        <f t="shared" si="42"/>
        <v>11</v>
      </c>
      <c r="H84" s="5" t="str">
        <f t="shared" si="43"/>
        <v>EA</v>
      </c>
      <c r="I84" s="22">
        <v>2</v>
      </c>
      <c r="J84" s="9">
        <f t="shared" ref="J84" si="45">G84*I84</f>
        <v>22</v>
      </c>
    </row>
    <row r="85" spans="1:10" ht="15.75" thickBot="1" x14ac:dyDescent="0.3">
      <c r="A85" s="19" t="s">
        <v>135</v>
      </c>
      <c r="B85" s="6" t="s">
        <v>86</v>
      </c>
      <c r="C85" s="24">
        <v>2</v>
      </c>
      <c r="D85" s="24" t="s">
        <v>68</v>
      </c>
      <c r="E85" s="50"/>
      <c r="F85" s="50"/>
      <c r="G85" s="7">
        <f t="shared" ref="G85:G93" si="46">$C85</f>
        <v>2</v>
      </c>
      <c r="H85" s="5" t="str">
        <f t="shared" ref="H85:H93" si="47">$D85</f>
        <v>EA</v>
      </c>
      <c r="I85" s="22">
        <v>1</v>
      </c>
      <c r="J85" s="9">
        <f t="shared" ref="J85" si="48">G85*I85</f>
        <v>2</v>
      </c>
    </row>
    <row r="86" spans="1:10" ht="15.75" thickBot="1" x14ac:dyDescent="0.3">
      <c r="A86" s="107">
        <v>403.1</v>
      </c>
      <c r="B86" s="6" t="s">
        <v>30</v>
      </c>
      <c r="C86" s="24">
        <v>6</v>
      </c>
      <c r="D86" s="24" t="s">
        <v>68</v>
      </c>
      <c r="E86" s="50"/>
      <c r="F86" s="50"/>
      <c r="G86" s="7">
        <f t="shared" si="46"/>
        <v>6</v>
      </c>
      <c r="H86" s="5" t="str">
        <f t="shared" si="47"/>
        <v>EA</v>
      </c>
      <c r="I86" s="22">
        <v>1</v>
      </c>
      <c r="J86" s="9">
        <f>G86*I86</f>
        <v>6</v>
      </c>
    </row>
    <row r="87" spans="1:10" ht="15.75" thickBot="1" x14ac:dyDescent="0.3">
      <c r="A87" s="19" t="s">
        <v>80</v>
      </c>
      <c r="B87" s="6" t="s">
        <v>84</v>
      </c>
      <c r="C87" s="24">
        <v>2950</v>
      </c>
      <c r="D87" s="24" t="s">
        <v>20</v>
      </c>
      <c r="E87" s="50"/>
      <c r="F87" s="50"/>
      <c r="G87" s="7">
        <f t="shared" si="46"/>
        <v>2950</v>
      </c>
      <c r="H87" s="5" t="str">
        <f t="shared" si="47"/>
        <v>LF</v>
      </c>
      <c r="I87" s="8">
        <v>1</v>
      </c>
      <c r="J87" s="9">
        <f>G87*I87</f>
        <v>2950</v>
      </c>
    </row>
    <row r="88" spans="1:10" ht="15.75" thickBot="1" x14ac:dyDescent="0.3">
      <c r="A88" s="10" t="s">
        <v>107</v>
      </c>
      <c r="B88" s="6" t="s">
        <v>109</v>
      </c>
      <c r="C88" s="24">
        <v>450</v>
      </c>
      <c r="D88" s="24" t="s">
        <v>20</v>
      </c>
      <c r="E88" s="50"/>
      <c r="F88" s="50"/>
      <c r="G88" s="7">
        <f t="shared" si="46"/>
        <v>450</v>
      </c>
      <c r="H88" s="5" t="str">
        <f t="shared" si="47"/>
        <v>LF</v>
      </c>
      <c r="I88" s="8">
        <v>1</v>
      </c>
      <c r="J88" s="9">
        <f t="shared" ref="J88" si="49">G88*I88</f>
        <v>450</v>
      </c>
    </row>
    <row r="89" spans="1:10" ht="15.75" thickBot="1" x14ac:dyDescent="0.3">
      <c r="A89" s="19" t="s">
        <v>83</v>
      </c>
      <c r="B89" s="6" t="s">
        <v>32</v>
      </c>
      <c r="C89" s="24">
        <v>1</v>
      </c>
      <c r="D89" s="24" t="s">
        <v>68</v>
      </c>
      <c r="E89" s="50"/>
      <c r="F89" s="50"/>
      <c r="G89" s="7">
        <f>$C89</f>
        <v>1</v>
      </c>
      <c r="H89" s="5" t="str">
        <f>$D89</f>
        <v>EA</v>
      </c>
      <c r="I89" s="22">
        <v>1</v>
      </c>
      <c r="J89" s="9">
        <f t="shared" ref="J89" si="50">G89*I89</f>
        <v>1</v>
      </c>
    </row>
    <row r="90" spans="1:10" ht="15.75" thickBot="1" x14ac:dyDescent="0.3">
      <c r="A90" s="19" t="s">
        <v>82</v>
      </c>
      <c r="B90" s="6" t="s">
        <v>31</v>
      </c>
      <c r="C90" s="24">
        <v>1</v>
      </c>
      <c r="D90" s="24" t="s">
        <v>68</v>
      </c>
      <c r="E90" s="50"/>
      <c r="F90" s="50"/>
      <c r="G90" s="7">
        <f t="shared" si="46"/>
        <v>1</v>
      </c>
      <c r="H90" s="5" t="str">
        <f t="shared" si="47"/>
        <v>EA</v>
      </c>
      <c r="I90" s="22">
        <v>1</v>
      </c>
      <c r="J90" s="9">
        <f>G90*I90</f>
        <v>1</v>
      </c>
    </row>
    <row r="91" spans="1:10" ht="15.75" thickBot="1" x14ac:dyDescent="0.3">
      <c r="A91" s="19" t="s">
        <v>111</v>
      </c>
      <c r="B91" s="23" t="s">
        <v>112</v>
      </c>
      <c r="C91" s="24">
        <v>4</v>
      </c>
      <c r="D91" s="24" t="s">
        <v>68</v>
      </c>
      <c r="E91" s="50"/>
      <c r="F91" s="50"/>
      <c r="G91" s="7">
        <f t="shared" si="46"/>
        <v>4</v>
      </c>
      <c r="H91" s="5" t="str">
        <f t="shared" si="47"/>
        <v>EA</v>
      </c>
      <c r="I91" s="22">
        <v>1</v>
      </c>
      <c r="J91" s="9">
        <f t="shared" ref="J91" si="51">G91*I91</f>
        <v>4</v>
      </c>
    </row>
    <row r="92" spans="1:10" ht="15.75" thickBot="1" x14ac:dyDescent="0.3">
      <c r="A92" s="19">
        <v>550.1</v>
      </c>
      <c r="B92" s="6" t="s">
        <v>36</v>
      </c>
      <c r="C92" s="90">
        <v>4304</v>
      </c>
      <c r="D92" s="24" t="s">
        <v>20</v>
      </c>
      <c r="E92" s="50"/>
      <c r="F92" s="50"/>
      <c r="G92" s="7">
        <f t="shared" si="46"/>
        <v>4304</v>
      </c>
      <c r="H92" s="5" t="str">
        <f t="shared" si="47"/>
        <v>LF</v>
      </c>
      <c r="I92" s="22">
        <v>1</v>
      </c>
      <c r="J92" s="9">
        <f t="shared" ref="J92" si="52">G92*I92</f>
        <v>4304</v>
      </c>
    </row>
    <row r="93" spans="1:10" ht="15.75" thickBot="1" x14ac:dyDescent="0.3">
      <c r="A93" s="19" t="s">
        <v>79</v>
      </c>
      <c r="B93" s="6" t="s">
        <v>27</v>
      </c>
      <c r="C93" s="67">
        <v>1</v>
      </c>
      <c r="D93" s="67" t="s">
        <v>68</v>
      </c>
      <c r="E93" s="50"/>
      <c r="F93" s="50"/>
      <c r="G93" s="7">
        <f t="shared" si="46"/>
        <v>1</v>
      </c>
      <c r="H93" s="5" t="str">
        <f t="shared" si="47"/>
        <v>EA</v>
      </c>
      <c r="I93" s="8">
        <v>1</v>
      </c>
      <c r="J93" s="9">
        <f>G93*I93</f>
        <v>1</v>
      </c>
    </row>
    <row r="94" spans="1:10" ht="15.4" customHeight="1" thickBot="1" x14ac:dyDescent="0.3">
      <c r="A94" s="52"/>
      <c r="D94" s="93"/>
      <c r="E94" s="53" t="s">
        <v>8</v>
      </c>
      <c r="F94" s="54"/>
      <c r="G94" s="55"/>
      <c r="H94" s="56"/>
      <c r="I94" s="53" t="s">
        <v>8</v>
      </c>
      <c r="J94" s="57">
        <f>SUM(J81:J93)</f>
        <v>9102</v>
      </c>
    </row>
    <row r="95" spans="1:10" ht="15.4" customHeight="1" x14ac:dyDescent="0.25">
      <c r="A95" s="119" t="s">
        <v>55</v>
      </c>
      <c r="B95" s="120"/>
      <c r="C95" s="120"/>
      <c r="D95" s="121"/>
      <c r="E95" s="35"/>
      <c r="F95" s="35"/>
      <c r="G95" s="38"/>
      <c r="H95" s="39"/>
      <c r="I95" s="39"/>
      <c r="J95" s="40"/>
    </row>
    <row r="96" spans="1:10" ht="15.4" customHeight="1" thickBot="1" x14ac:dyDescent="0.3">
      <c r="A96" s="108" t="s">
        <v>74</v>
      </c>
      <c r="B96" s="6" t="s">
        <v>36</v>
      </c>
      <c r="C96" s="3">
        <v>3758</v>
      </c>
      <c r="D96" s="36" t="s">
        <v>20</v>
      </c>
      <c r="E96" s="2"/>
      <c r="F96" s="2"/>
      <c r="G96" s="7">
        <f t="shared" ref="G96:G107" si="53">$C96</f>
        <v>3758</v>
      </c>
      <c r="H96" s="5" t="str">
        <f t="shared" ref="H96:H107" si="54">$D96</f>
        <v>LF</v>
      </c>
      <c r="I96" s="22">
        <v>1</v>
      </c>
      <c r="J96" s="9">
        <f t="shared" ref="J96" si="55">G96*I96</f>
        <v>3758</v>
      </c>
    </row>
    <row r="97" spans="1:10" ht="15.4" customHeight="1" thickBot="1" x14ac:dyDescent="0.3">
      <c r="A97" s="108">
        <v>812</v>
      </c>
      <c r="B97" s="6" t="s">
        <v>46</v>
      </c>
      <c r="C97" s="3">
        <v>3758</v>
      </c>
      <c r="D97" s="36" t="s">
        <v>20</v>
      </c>
      <c r="E97" s="2"/>
      <c r="F97" s="2"/>
      <c r="G97" s="7">
        <f t="shared" si="53"/>
        <v>3758</v>
      </c>
      <c r="H97" s="5" t="str">
        <f t="shared" si="54"/>
        <v>LF</v>
      </c>
      <c r="I97" s="22">
        <v>1</v>
      </c>
      <c r="J97" s="9">
        <f t="shared" ref="J97" si="56">G97*I97</f>
        <v>3758</v>
      </c>
    </row>
    <row r="98" spans="1:10" ht="15.4" customHeight="1" thickBot="1" x14ac:dyDescent="0.3">
      <c r="A98" s="108">
        <v>828</v>
      </c>
      <c r="B98" s="6" t="s">
        <v>47</v>
      </c>
      <c r="C98" s="3">
        <v>8</v>
      </c>
      <c r="D98" s="36" t="s">
        <v>68</v>
      </c>
      <c r="E98" s="2"/>
      <c r="F98" s="2"/>
      <c r="G98" s="7">
        <f t="shared" si="53"/>
        <v>8</v>
      </c>
      <c r="H98" s="5" t="str">
        <f t="shared" si="54"/>
        <v>EA</v>
      </c>
      <c r="I98" s="22">
        <v>1</v>
      </c>
      <c r="J98" s="9">
        <f>G98*I98</f>
        <v>8</v>
      </c>
    </row>
    <row r="99" spans="1:10" ht="15.4" customHeight="1" thickBot="1" x14ac:dyDescent="0.3">
      <c r="A99" s="108">
        <v>830</v>
      </c>
      <c r="B99" s="6" t="s">
        <v>34</v>
      </c>
      <c r="C99" s="3">
        <v>1</v>
      </c>
      <c r="D99" s="36" t="s">
        <v>68</v>
      </c>
      <c r="E99" s="2"/>
      <c r="F99" s="2"/>
      <c r="G99" s="109">
        <f t="shared" si="53"/>
        <v>1</v>
      </c>
      <c r="H99" s="5" t="str">
        <f t="shared" si="54"/>
        <v>EA</v>
      </c>
      <c r="I99" s="22">
        <v>1</v>
      </c>
      <c r="J99" s="9">
        <f>G99*I99</f>
        <v>1</v>
      </c>
    </row>
    <row r="100" spans="1:10" ht="15.4" customHeight="1" thickBot="1" x14ac:dyDescent="0.3">
      <c r="A100" s="108">
        <v>834</v>
      </c>
      <c r="B100" s="6" t="s">
        <v>50</v>
      </c>
      <c r="C100" s="3">
        <v>5</v>
      </c>
      <c r="D100" s="36" t="s">
        <v>68</v>
      </c>
      <c r="E100" s="2"/>
      <c r="F100" s="2"/>
      <c r="G100" s="7">
        <f t="shared" si="53"/>
        <v>5</v>
      </c>
      <c r="H100" s="5" t="str">
        <f t="shared" si="54"/>
        <v>EA</v>
      </c>
      <c r="I100" s="22">
        <v>1</v>
      </c>
      <c r="J100" s="9">
        <f>G100*I100</f>
        <v>5</v>
      </c>
    </row>
    <row r="101" spans="1:10" ht="15.4" customHeight="1" thickBot="1" x14ac:dyDescent="0.3">
      <c r="A101" s="108">
        <v>839</v>
      </c>
      <c r="B101" s="6" t="s">
        <v>51</v>
      </c>
      <c r="C101" s="3">
        <v>376</v>
      </c>
      <c r="D101" s="36" t="s">
        <v>20</v>
      </c>
      <c r="E101" s="2"/>
      <c r="F101" s="2"/>
      <c r="G101" s="7">
        <f t="shared" si="53"/>
        <v>376</v>
      </c>
      <c r="H101" s="5" t="str">
        <f t="shared" si="54"/>
        <v>LF</v>
      </c>
      <c r="I101" s="22">
        <v>1</v>
      </c>
      <c r="J101" s="9">
        <f>G101*I101</f>
        <v>376</v>
      </c>
    </row>
    <row r="102" spans="1:10" ht="15.4" customHeight="1" thickBot="1" x14ac:dyDescent="0.3">
      <c r="A102" s="108">
        <v>840</v>
      </c>
      <c r="B102" s="6" t="s">
        <v>45</v>
      </c>
      <c r="C102" s="4">
        <v>2</v>
      </c>
      <c r="D102" s="36" t="s">
        <v>68</v>
      </c>
      <c r="E102" s="50"/>
      <c r="F102" s="50"/>
      <c r="G102" s="7">
        <f t="shared" si="53"/>
        <v>2</v>
      </c>
      <c r="H102" s="5" t="str">
        <f t="shared" si="54"/>
        <v>EA</v>
      </c>
      <c r="I102" s="22">
        <v>1</v>
      </c>
      <c r="J102" s="9">
        <f t="shared" ref="J102" si="57">G102*I102</f>
        <v>2</v>
      </c>
    </row>
    <row r="103" spans="1:10" ht="15.4" customHeight="1" thickBot="1" x14ac:dyDescent="0.3">
      <c r="A103" s="108">
        <v>844</v>
      </c>
      <c r="B103" s="6" t="s">
        <v>52</v>
      </c>
      <c r="C103" s="3">
        <v>2</v>
      </c>
      <c r="D103" s="36" t="s">
        <v>68</v>
      </c>
      <c r="E103" s="2"/>
      <c r="F103" s="2"/>
      <c r="G103" s="7">
        <f t="shared" si="53"/>
        <v>2</v>
      </c>
      <c r="H103" s="5" t="str">
        <f t="shared" si="54"/>
        <v>EA</v>
      </c>
      <c r="I103" s="22">
        <v>1</v>
      </c>
      <c r="J103" s="9">
        <f>G103*I103</f>
        <v>2</v>
      </c>
    </row>
    <row r="104" spans="1:10" ht="15.4" customHeight="1" thickBot="1" x14ac:dyDescent="0.3">
      <c r="A104" s="108">
        <v>847</v>
      </c>
      <c r="B104" s="6" t="s">
        <v>53</v>
      </c>
      <c r="C104" s="3">
        <v>1</v>
      </c>
      <c r="D104" s="36" t="s">
        <v>92</v>
      </c>
      <c r="E104" s="2"/>
      <c r="F104" s="2"/>
      <c r="G104" s="7">
        <f t="shared" si="53"/>
        <v>1</v>
      </c>
      <c r="H104" s="5" t="str">
        <f t="shared" si="54"/>
        <v>LS</v>
      </c>
      <c r="I104" s="22">
        <v>1</v>
      </c>
      <c r="J104" s="9">
        <f>G104*I104</f>
        <v>1</v>
      </c>
    </row>
    <row r="105" spans="1:10" ht="15.4" customHeight="1" thickBot="1" x14ac:dyDescent="0.3">
      <c r="A105" s="108" t="s">
        <v>75</v>
      </c>
      <c r="B105" s="6" t="s">
        <v>48</v>
      </c>
      <c r="C105" s="3">
        <v>113</v>
      </c>
      <c r="D105" s="36" t="s">
        <v>20</v>
      </c>
      <c r="E105" s="2"/>
      <c r="F105" s="2"/>
      <c r="G105" s="7">
        <f t="shared" si="53"/>
        <v>113</v>
      </c>
      <c r="H105" s="5" t="str">
        <f t="shared" si="54"/>
        <v>LF</v>
      </c>
      <c r="I105" s="22">
        <v>1</v>
      </c>
      <c r="J105" s="9">
        <f t="shared" ref="J105:J107" si="58">G105*I105</f>
        <v>113</v>
      </c>
    </row>
    <row r="106" spans="1:10" ht="15.4" customHeight="1" thickBot="1" x14ac:dyDescent="0.3">
      <c r="A106" s="108">
        <v>856.1</v>
      </c>
      <c r="B106" s="6" t="s">
        <v>49</v>
      </c>
      <c r="C106" s="3">
        <v>107</v>
      </c>
      <c r="D106" s="36" t="s">
        <v>20</v>
      </c>
      <c r="E106" s="2"/>
      <c r="F106" s="2"/>
      <c r="G106" s="7">
        <f t="shared" si="53"/>
        <v>107</v>
      </c>
      <c r="H106" s="5" t="str">
        <f t="shared" si="54"/>
        <v>LF</v>
      </c>
      <c r="I106" s="22">
        <v>1</v>
      </c>
      <c r="J106" s="9">
        <f t="shared" si="58"/>
        <v>107</v>
      </c>
    </row>
    <row r="107" spans="1:10" ht="15.4" customHeight="1" thickBot="1" x14ac:dyDescent="0.3">
      <c r="A107" s="108" t="s">
        <v>76</v>
      </c>
      <c r="B107" s="6" t="s">
        <v>54</v>
      </c>
      <c r="C107" s="3">
        <v>235</v>
      </c>
      <c r="D107" s="36" t="s">
        <v>20</v>
      </c>
      <c r="E107" s="2"/>
      <c r="F107" s="2"/>
      <c r="G107" s="7">
        <f t="shared" si="53"/>
        <v>235</v>
      </c>
      <c r="H107" s="5" t="str">
        <f t="shared" si="54"/>
        <v>LF</v>
      </c>
      <c r="I107" s="22">
        <v>1</v>
      </c>
      <c r="J107" s="9">
        <f t="shared" si="58"/>
        <v>235</v>
      </c>
    </row>
    <row r="108" spans="1:10" ht="15.4" customHeight="1" thickBot="1" x14ac:dyDescent="0.3">
      <c r="A108" s="52"/>
      <c r="D108" s="93"/>
      <c r="E108" s="53" t="s">
        <v>8</v>
      </c>
      <c r="F108" s="54"/>
      <c r="G108" s="55"/>
      <c r="H108" s="56"/>
      <c r="I108" s="53" t="s">
        <v>8</v>
      </c>
      <c r="J108" s="57">
        <f>SUM(J96:J107)</f>
        <v>8366</v>
      </c>
    </row>
    <row r="109" spans="1:10" ht="15.75" x14ac:dyDescent="0.25">
      <c r="A109" s="124" t="s">
        <v>56</v>
      </c>
      <c r="B109" s="125"/>
      <c r="C109" s="125"/>
      <c r="D109" s="126"/>
      <c r="E109" s="35"/>
      <c r="F109" s="35"/>
      <c r="G109" s="38"/>
      <c r="H109" s="39"/>
      <c r="I109" s="39"/>
      <c r="J109" s="40"/>
    </row>
    <row r="110" spans="1:10" ht="15.75" thickBot="1" x14ac:dyDescent="0.3">
      <c r="A110" s="24" t="s">
        <v>78</v>
      </c>
      <c r="B110" s="6" t="s">
        <v>36</v>
      </c>
      <c r="C110" s="3">
        <v>3734</v>
      </c>
      <c r="D110" s="36" t="s">
        <v>20</v>
      </c>
      <c r="E110" s="50"/>
      <c r="F110" s="50"/>
      <c r="G110" s="7">
        <f>$C110</f>
        <v>3734</v>
      </c>
      <c r="H110" s="5" t="str">
        <f>$D110</f>
        <v>LF</v>
      </c>
      <c r="I110" s="22">
        <v>1</v>
      </c>
      <c r="J110" s="9">
        <f t="shared" ref="J110" si="59">G110*I110</f>
        <v>3734</v>
      </c>
    </row>
    <row r="111" spans="1:10" ht="15.75" thickBot="1" x14ac:dyDescent="0.3">
      <c r="A111" s="24">
        <v>848.1</v>
      </c>
      <c r="B111" s="6" t="s">
        <v>38</v>
      </c>
      <c r="C111" s="3">
        <v>713</v>
      </c>
      <c r="D111" s="36" t="s">
        <v>20</v>
      </c>
      <c r="E111" s="50"/>
      <c r="F111" s="50"/>
      <c r="G111" s="7">
        <f t="shared" ref="G111:G118" si="60">$C111</f>
        <v>713</v>
      </c>
      <c r="H111" s="5" t="str">
        <f t="shared" ref="H111:H118" si="61">$D111</f>
        <v>LF</v>
      </c>
      <c r="I111" s="22">
        <v>1</v>
      </c>
      <c r="J111" s="9">
        <f t="shared" ref="J111:J113" si="62">G111*I111</f>
        <v>713</v>
      </c>
    </row>
    <row r="112" spans="1:10" ht="15.75" thickBot="1" x14ac:dyDescent="0.3">
      <c r="A112" s="24">
        <v>848.2</v>
      </c>
      <c r="B112" s="6" t="s">
        <v>39</v>
      </c>
      <c r="C112" s="3">
        <v>1457</v>
      </c>
      <c r="D112" s="36" t="s">
        <v>20</v>
      </c>
      <c r="E112" s="50"/>
      <c r="F112" s="50"/>
      <c r="G112" s="7">
        <f t="shared" si="60"/>
        <v>1457</v>
      </c>
      <c r="H112" s="5" t="str">
        <f t="shared" si="61"/>
        <v>LF</v>
      </c>
      <c r="I112" s="22">
        <v>1</v>
      </c>
      <c r="J112" s="9">
        <f t="shared" si="62"/>
        <v>1457</v>
      </c>
    </row>
    <row r="113" spans="1:10" ht="15.75" thickBot="1" x14ac:dyDescent="0.3">
      <c r="A113" s="24">
        <v>848.3</v>
      </c>
      <c r="B113" s="6" t="s">
        <v>40</v>
      </c>
      <c r="C113" s="3">
        <v>1564</v>
      </c>
      <c r="D113" s="36" t="s">
        <v>20</v>
      </c>
      <c r="E113" s="50"/>
      <c r="F113" s="50"/>
      <c r="G113" s="7">
        <f t="shared" si="60"/>
        <v>1564</v>
      </c>
      <c r="H113" s="5" t="str">
        <f t="shared" si="61"/>
        <v>LF</v>
      </c>
      <c r="I113" s="22">
        <v>1</v>
      </c>
      <c r="J113" s="9">
        <f t="shared" si="62"/>
        <v>1564</v>
      </c>
    </row>
    <row r="114" spans="1:10" ht="15.75" thickBot="1" x14ac:dyDescent="0.3">
      <c r="A114" s="67">
        <v>851</v>
      </c>
      <c r="B114" s="6" t="s">
        <v>37</v>
      </c>
      <c r="C114" s="3">
        <v>1</v>
      </c>
      <c r="D114" s="36" t="s">
        <v>68</v>
      </c>
      <c r="E114" s="50"/>
      <c r="F114" s="50"/>
      <c r="G114" s="7">
        <f>$C114</f>
        <v>1</v>
      </c>
      <c r="H114" s="5" t="str">
        <f>$D114</f>
        <v>EA</v>
      </c>
      <c r="I114" s="22">
        <v>1</v>
      </c>
      <c r="J114" s="9">
        <f t="shared" ref="J114" si="63">G114*I114</f>
        <v>1</v>
      </c>
    </row>
    <row r="115" spans="1:10" ht="15.75" thickBot="1" x14ac:dyDescent="0.3">
      <c r="A115" s="24">
        <v>852</v>
      </c>
      <c r="B115" s="6" t="s">
        <v>41</v>
      </c>
      <c r="C115" s="3">
        <v>14</v>
      </c>
      <c r="D115" s="36" t="s">
        <v>68</v>
      </c>
      <c r="E115" s="50"/>
      <c r="F115" s="50"/>
      <c r="G115" s="7">
        <f t="shared" si="60"/>
        <v>14</v>
      </c>
      <c r="H115" s="5" t="str">
        <f t="shared" si="61"/>
        <v>EA</v>
      </c>
      <c r="I115" s="22">
        <v>1</v>
      </c>
      <c r="J115" s="9">
        <f t="shared" ref="J115:J118" si="64">G115*I115</f>
        <v>14</v>
      </c>
    </row>
    <row r="116" spans="1:10" ht="15.75" thickBot="1" x14ac:dyDescent="0.3">
      <c r="A116" s="24">
        <v>852.1</v>
      </c>
      <c r="B116" s="6" t="s">
        <v>42</v>
      </c>
      <c r="C116" s="3">
        <v>51</v>
      </c>
      <c r="D116" s="36" t="s">
        <v>157</v>
      </c>
      <c r="E116" s="50"/>
      <c r="F116" s="50"/>
      <c r="G116" s="7">
        <f t="shared" si="60"/>
        <v>51</v>
      </c>
      <c r="H116" s="5" t="str">
        <f t="shared" si="61"/>
        <v>VF</v>
      </c>
      <c r="I116" s="22">
        <v>1</v>
      </c>
      <c r="J116" s="9">
        <f t="shared" si="64"/>
        <v>51</v>
      </c>
    </row>
    <row r="117" spans="1:10" ht="15.75" thickBot="1" x14ac:dyDescent="0.3">
      <c r="A117" s="24">
        <v>856.2</v>
      </c>
      <c r="B117" s="6" t="s">
        <v>43</v>
      </c>
      <c r="C117" s="3">
        <v>134</v>
      </c>
      <c r="D117" s="36" t="s">
        <v>20</v>
      </c>
      <c r="E117" s="50"/>
      <c r="F117" s="50"/>
      <c r="G117" s="7">
        <f t="shared" si="60"/>
        <v>134</v>
      </c>
      <c r="H117" s="5" t="str">
        <f t="shared" si="61"/>
        <v>LF</v>
      </c>
      <c r="I117" s="22">
        <v>1</v>
      </c>
      <c r="J117" s="9">
        <f t="shared" si="64"/>
        <v>134</v>
      </c>
    </row>
    <row r="118" spans="1:10" ht="15.75" thickBot="1" x14ac:dyDescent="0.3">
      <c r="A118" s="24" t="s">
        <v>77</v>
      </c>
      <c r="B118" s="6" t="s">
        <v>44</v>
      </c>
      <c r="C118" s="3">
        <v>115</v>
      </c>
      <c r="D118" s="36" t="s">
        <v>20</v>
      </c>
      <c r="E118" s="50"/>
      <c r="F118" s="50"/>
      <c r="G118" s="7">
        <f t="shared" si="60"/>
        <v>115</v>
      </c>
      <c r="H118" s="5" t="str">
        <f t="shared" si="61"/>
        <v>LF</v>
      </c>
      <c r="I118" s="22">
        <v>1</v>
      </c>
      <c r="J118" s="9">
        <f t="shared" si="64"/>
        <v>115</v>
      </c>
    </row>
    <row r="119" spans="1:10" ht="15.75" thickBot="1" x14ac:dyDescent="0.3">
      <c r="A119" s="52"/>
      <c r="D119" s="93"/>
      <c r="E119" s="53" t="s">
        <v>8</v>
      </c>
      <c r="F119" s="54"/>
      <c r="G119" s="55"/>
      <c r="H119" s="56"/>
      <c r="I119" s="53" t="s">
        <v>8</v>
      </c>
      <c r="J119" s="57">
        <f>SUM(J110:J118)</f>
        <v>7783</v>
      </c>
    </row>
    <row r="121" spans="1:10" ht="15.75" x14ac:dyDescent="0.25">
      <c r="A121" s="119" t="s">
        <v>35</v>
      </c>
      <c r="B121" s="120"/>
      <c r="C121" s="120"/>
      <c r="D121" s="121"/>
      <c r="E121" s="35"/>
      <c r="F121" s="35"/>
      <c r="G121" s="38"/>
      <c r="H121" s="39"/>
      <c r="I121" s="39"/>
      <c r="J121" s="40"/>
    </row>
    <row r="122" spans="1:10" ht="15.75" thickBot="1" x14ac:dyDescent="0.3">
      <c r="A122" s="110"/>
      <c r="B122" s="111"/>
      <c r="C122" s="112"/>
      <c r="D122" s="113"/>
      <c r="E122" s="114" t="s">
        <v>8</v>
      </c>
      <c r="F122" s="115"/>
      <c r="G122" s="116"/>
      <c r="H122" s="117"/>
      <c r="I122" s="114" t="s">
        <v>8</v>
      </c>
      <c r="J122" s="118">
        <f>J10+J45+J54+J94+J28+J39+J70+J119+J108</f>
        <v>448466.71</v>
      </c>
    </row>
  </sheetData>
  <mergeCells count="12">
    <mergeCell ref="A95:D95"/>
    <mergeCell ref="A121:D121"/>
    <mergeCell ref="A1:J1"/>
    <mergeCell ref="A80:D80"/>
    <mergeCell ref="A109:D109"/>
    <mergeCell ref="A3:D3"/>
    <mergeCell ref="A40:D40"/>
    <mergeCell ref="A46:D46"/>
    <mergeCell ref="A2:D2"/>
    <mergeCell ref="G2:J2"/>
    <mergeCell ref="A55:D55"/>
    <mergeCell ref="A71:D71"/>
  </mergeCells>
  <phoneticPr fontId="4" type="noConversion"/>
  <conditionalFormatting sqref="G5:G9 G12:G27 G41:G44 G47:G53 G56:G70 G72:G77 G81:G93 G96:G107 G110:G118">
    <cfRule type="cellIs" dxfId="1" priority="86" operator="notEqual">
      <formula>$C5</formula>
    </cfRule>
  </conditionalFormatting>
  <conditionalFormatting sqref="G30:G38">
    <cfRule type="cellIs" dxfId="0" priority="3" operator="notEqual">
      <formula>$C30</formula>
    </cfRule>
  </conditionalFormatting>
  <pageMargins left="0.7" right="0.7" top="0.75" bottom="0.75" header="0.3" footer="0.3"/>
  <pageSetup scale="2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78067-23CF-44A6-A58A-70EE3E265F52}">
  <dimension ref="A1"/>
  <sheetViews>
    <sheetView workbookViewId="0">
      <selection activeCell="C21" sqref="C21"/>
    </sheetView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BIDS LOW-HIGH</vt:lpstr>
      <vt:lpstr>Sheet1</vt:lpstr>
      <vt:lpstr>'BIDS LOW-HIGH'!Print_Area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Blissett</dc:creator>
  <cp:lastModifiedBy>Casey Graham</cp:lastModifiedBy>
  <cp:lastPrinted>2026-03-04T19:08:38Z</cp:lastPrinted>
  <dcterms:created xsi:type="dcterms:W3CDTF">2021-05-10T16:17:23Z</dcterms:created>
  <dcterms:modified xsi:type="dcterms:W3CDTF">2026-03-10T12:52:49Z</dcterms:modified>
</cp:coreProperties>
</file>