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TX-SANA-UP\_Projects\362 - Firestone Pkwy MHP\Data\05 Construction\_Bidding\"/>
    </mc:Choice>
  </mc:AlternateContent>
  <xr:revisionPtr revIDLastSave="0" documentId="13_ncr:1_{F9706D18-7DCF-4E22-8701-B5ED993EDEDE}" xr6:coauthVersionLast="47" xr6:coauthVersionMax="47" xr10:uidLastSave="{00000000-0000-0000-0000-000000000000}"/>
  <bookViews>
    <workbookView xWindow="28680" yWindow="-120" windowWidth="29040" windowHeight="15720" xr2:uid="{A173B4A0-EF4C-4EF2-AD94-7DF2D46BB3D8}"/>
  </bookViews>
  <sheets>
    <sheet name="BIDS LOW-HIGH" sheetId="1" r:id="rId1"/>
    <sheet name="BID Summary" sheetId="2" r:id="rId2"/>
  </sheets>
  <definedNames>
    <definedName name="_xlnm.Print_Area" localSheetId="0">'BIDS LOW-HIGH'!$A$1:$J$113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6" i="1" l="1"/>
  <c r="G46" i="1"/>
  <c r="J46" i="1" s="1"/>
  <c r="G39" i="1"/>
  <c r="J39" i="1" s="1"/>
  <c r="H39" i="1"/>
  <c r="G45" i="1"/>
  <c r="J45" i="1" s="1"/>
  <c r="H45" i="1"/>
  <c r="A37" i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H37" i="1"/>
  <c r="G37" i="1"/>
  <c r="J37" i="1" s="1"/>
  <c r="H114" i="1"/>
  <c r="G114" i="1"/>
  <c r="J114" i="1" s="1"/>
  <c r="A114" i="1"/>
  <c r="H113" i="1"/>
  <c r="G113" i="1"/>
  <c r="J113" i="1" s="1"/>
  <c r="G5" i="1"/>
  <c r="H5" i="1"/>
  <c r="J5" i="1"/>
  <c r="G6" i="1"/>
  <c r="J6" i="1" s="1"/>
  <c r="H6" i="1"/>
  <c r="G7" i="1"/>
  <c r="J7" i="1" s="1"/>
  <c r="H7" i="1"/>
  <c r="G8" i="1"/>
  <c r="H8" i="1"/>
  <c r="J8" i="1"/>
  <c r="G9" i="1"/>
  <c r="J9" i="1" s="1"/>
  <c r="H9" i="1"/>
  <c r="G12" i="1"/>
  <c r="J12" i="1" s="1"/>
  <c r="H12" i="1"/>
  <c r="G13" i="1"/>
  <c r="J13" i="1" s="1"/>
  <c r="H13" i="1"/>
  <c r="H14" i="1"/>
  <c r="G15" i="1"/>
  <c r="J15" i="1" s="1"/>
  <c r="H15" i="1"/>
  <c r="G18" i="1"/>
  <c r="J18" i="1" s="1"/>
  <c r="H18" i="1"/>
  <c r="G19" i="1"/>
  <c r="H19" i="1"/>
  <c r="J19" i="1"/>
  <c r="G20" i="1"/>
  <c r="J20" i="1" s="1"/>
  <c r="H20" i="1"/>
  <c r="G21" i="1"/>
  <c r="J21" i="1" s="1"/>
  <c r="H21" i="1"/>
  <c r="G22" i="1"/>
  <c r="H22" i="1"/>
  <c r="J22" i="1"/>
  <c r="G23" i="1"/>
  <c r="J23" i="1" s="1"/>
  <c r="H23" i="1"/>
  <c r="G24" i="1"/>
  <c r="J24" i="1" s="1"/>
  <c r="H24" i="1"/>
  <c r="G25" i="1"/>
  <c r="J25" i="1" s="1"/>
  <c r="H25" i="1"/>
  <c r="G26" i="1"/>
  <c r="J26" i="1" s="1"/>
  <c r="H26" i="1"/>
  <c r="G27" i="1"/>
  <c r="J27" i="1" s="1"/>
  <c r="H27" i="1"/>
  <c r="G28" i="1"/>
  <c r="J28" i="1" s="1"/>
  <c r="H28" i="1"/>
  <c r="G29" i="1"/>
  <c r="J29" i="1" s="1"/>
  <c r="H29" i="1"/>
  <c r="G30" i="1"/>
  <c r="J30" i="1" s="1"/>
  <c r="H30" i="1"/>
  <c r="G31" i="1"/>
  <c r="J31" i="1" s="1"/>
  <c r="H31" i="1"/>
  <c r="G32" i="1"/>
  <c r="J32" i="1" s="1"/>
  <c r="H32" i="1"/>
  <c r="G36" i="1"/>
  <c r="J36" i="1" s="1"/>
  <c r="H36" i="1"/>
  <c r="G38" i="1"/>
  <c r="J38" i="1" s="1"/>
  <c r="H38" i="1"/>
  <c r="G40" i="1"/>
  <c r="H40" i="1"/>
  <c r="J40" i="1"/>
  <c r="G41" i="1"/>
  <c r="J41" i="1" s="1"/>
  <c r="H41" i="1"/>
  <c r="G42" i="1"/>
  <c r="J42" i="1" s="1"/>
  <c r="H42" i="1"/>
  <c r="G43" i="1"/>
  <c r="J43" i="1" s="1"/>
  <c r="H43" i="1"/>
  <c r="G44" i="1"/>
  <c r="J44" i="1" s="1"/>
  <c r="H44" i="1"/>
  <c r="G47" i="1"/>
  <c r="J47" i="1" s="1"/>
  <c r="H47" i="1"/>
  <c r="G50" i="1"/>
  <c r="J50" i="1" s="1"/>
  <c r="H50" i="1"/>
  <c r="G51" i="1"/>
  <c r="J51" i="1" s="1"/>
  <c r="H51" i="1"/>
  <c r="G52" i="1"/>
  <c r="J52" i="1" s="1"/>
  <c r="H52" i="1"/>
  <c r="G55" i="1"/>
  <c r="J55" i="1" s="1"/>
  <c r="H55" i="1"/>
  <c r="G56" i="1"/>
  <c r="J56" i="1" s="1"/>
  <c r="H56" i="1"/>
  <c r="G57" i="1"/>
  <c r="J57" i="1" s="1"/>
  <c r="H57" i="1"/>
  <c r="G58" i="1"/>
  <c r="J58" i="1" s="1"/>
  <c r="H58" i="1"/>
  <c r="G61" i="1"/>
  <c r="J61" i="1" s="1"/>
  <c r="H61" i="1"/>
  <c r="G62" i="1"/>
  <c r="J62" i="1" s="1"/>
  <c r="H62" i="1"/>
  <c r="G63" i="1"/>
  <c r="J63" i="1" s="1"/>
  <c r="H63" i="1"/>
  <c r="G64" i="1"/>
  <c r="J64" i="1" s="1"/>
  <c r="H64" i="1"/>
  <c r="G65" i="1"/>
  <c r="J65" i="1" s="1"/>
  <c r="H65" i="1"/>
  <c r="G66" i="1"/>
  <c r="J66" i="1" s="1"/>
  <c r="H66" i="1"/>
  <c r="G69" i="1"/>
  <c r="J69" i="1" s="1"/>
  <c r="H69" i="1"/>
  <c r="G70" i="1"/>
  <c r="J70" i="1" s="1"/>
  <c r="H70" i="1"/>
  <c r="G71" i="1"/>
  <c r="J71" i="1" s="1"/>
  <c r="H71" i="1"/>
  <c r="G72" i="1"/>
  <c r="J72" i="1" s="1"/>
  <c r="H72" i="1"/>
  <c r="G73" i="1"/>
  <c r="J73" i="1" s="1"/>
  <c r="H73" i="1"/>
  <c r="G74" i="1"/>
  <c r="J74" i="1" s="1"/>
  <c r="H74" i="1"/>
  <c r="G75" i="1"/>
  <c r="J75" i="1" s="1"/>
  <c r="H75" i="1"/>
  <c r="G76" i="1"/>
  <c r="J76" i="1" s="1"/>
  <c r="H76" i="1"/>
  <c r="G77" i="1"/>
  <c r="J77" i="1" s="1"/>
  <c r="H77" i="1"/>
  <c r="G80" i="1"/>
  <c r="J80" i="1" s="1"/>
  <c r="H80" i="1"/>
  <c r="G81" i="1"/>
  <c r="J81" i="1" s="1"/>
  <c r="H81" i="1"/>
  <c r="G82" i="1"/>
  <c r="J82" i="1" s="1"/>
  <c r="H82" i="1"/>
  <c r="G83" i="1"/>
  <c r="J83" i="1" s="1"/>
  <c r="H83" i="1"/>
  <c r="G84" i="1"/>
  <c r="J84" i="1" s="1"/>
  <c r="H84" i="1"/>
  <c r="G85" i="1"/>
  <c r="J85" i="1" s="1"/>
  <c r="H85" i="1"/>
  <c r="G86" i="1"/>
  <c r="J86" i="1" s="1"/>
  <c r="H86" i="1"/>
  <c r="G87" i="1"/>
  <c r="H87" i="1"/>
  <c r="J87" i="1"/>
  <c r="G88" i="1"/>
  <c r="J88" i="1" s="1"/>
  <c r="H88" i="1"/>
  <c r="G89" i="1"/>
  <c r="J89" i="1" s="1"/>
  <c r="H89" i="1"/>
  <c r="G90" i="1"/>
  <c r="J90" i="1" s="1"/>
  <c r="H90" i="1"/>
  <c r="G91" i="1"/>
  <c r="J91" i="1" s="1"/>
  <c r="H91" i="1"/>
  <c r="G92" i="1"/>
  <c r="J92" i="1" s="1"/>
  <c r="H92" i="1"/>
  <c r="G95" i="1"/>
  <c r="H95" i="1"/>
  <c r="J95" i="1"/>
  <c r="G96" i="1"/>
  <c r="J96" i="1" s="1"/>
  <c r="H96" i="1"/>
  <c r="G97" i="1"/>
  <c r="J97" i="1" s="1"/>
  <c r="H97" i="1"/>
  <c r="G98" i="1"/>
  <c r="J98" i="1" s="1"/>
  <c r="H98" i="1"/>
  <c r="G99" i="1"/>
  <c r="J99" i="1" s="1"/>
  <c r="H99" i="1"/>
  <c r="G100" i="1"/>
  <c r="J100" i="1" s="1"/>
  <c r="H100" i="1"/>
  <c r="G101" i="1"/>
  <c r="J101" i="1" s="1"/>
  <c r="H101" i="1"/>
  <c r="G102" i="1"/>
  <c r="J102" i="1" s="1"/>
  <c r="H102" i="1"/>
  <c r="G103" i="1"/>
  <c r="J103" i="1" s="1"/>
  <c r="H103" i="1"/>
  <c r="G104" i="1"/>
  <c r="J104" i="1" s="1"/>
  <c r="H104" i="1"/>
  <c r="G105" i="1"/>
  <c r="J105" i="1" s="1"/>
  <c r="H105" i="1"/>
  <c r="G106" i="1"/>
  <c r="J106" i="1" s="1"/>
  <c r="H106" i="1"/>
  <c r="F8" i="1"/>
  <c r="J115" i="1" l="1"/>
  <c r="J53" i="1"/>
  <c r="J48" i="1"/>
  <c r="J78" i="1"/>
  <c r="J93" i="1"/>
  <c r="J59" i="1"/>
  <c r="J10" i="1"/>
  <c r="J107" i="1"/>
  <c r="J34" i="1"/>
  <c r="J67" i="1"/>
  <c r="C14" i="1"/>
  <c r="A56" i="1"/>
  <c r="G14" i="1" l="1"/>
  <c r="J14" i="1" s="1"/>
  <c r="J16" i="1" s="1"/>
  <c r="J109" i="1" s="1"/>
  <c r="A57" i="1"/>
  <c r="A58" i="1" s="1"/>
  <c r="A96" i="1" l="1"/>
  <c r="A97" i="1" s="1"/>
  <c r="A98" i="1" s="1"/>
  <c r="A99" i="1" s="1"/>
  <c r="A81" i="1"/>
  <c r="A101" i="1" l="1"/>
  <c r="A102" i="1" s="1"/>
  <c r="A103" i="1" s="1"/>
  <c r="A104" i="1" s="1"/>
  <c r="A105" i="1" s="1"/>
  <c r="A106" i="1" s="1"/>
  <c r="A100" i="1"/>
  <c r="A70" i="1" l="1"/>
  <c r="A71" i="1" s="1"/>
  <c r="A72" i="1" s="1"/>
  <c r="A73" i="1" s="1"/>
  <c r="A74" i="1" s="1"/>
  <c r="A75" i="1" s="1"/>
  <c r="A76" i="1" s="1"/>
  <c r="A77" i="1" s="1"/>
  <c r="A62" i="1" l="1"/>
  <c r="A63" i="1" s="1"/>
  <c r="A64" i="1" s="1"/>
  <c r="A65" i="1" s="1"/>
  <c r="A66" i="1" s="1"/>
  <c r="A8" i="2" l="1"/>
  <c r="A6" i="2"/>
  <c r="A7" i="2"/>
  <c r="A51" i="1" l="1"/>
  <c r="A52" i="1" s="1"/>
  <c r="A13" i="1"/>
  <c r="A14" i="1" s="1"/>
  <c r="A15" i="1" s="1"/>
  <c r="A6" i="1"/>
  <c r="A7" i="1" s="1"/>
  <c r="A8" i="1" s="1"/>
  <c r="A9" i="1" s="1"/>
  <c r="B8" i="2" l="1"/>
  <c r="A5" i="2"/>
  <c r="A4" i="2"/>
  <c r="A3" i="2"/>
  <c r="A82" i="1" l="1"/>
  <c r="A83" i="1" s="1"/>
  <c r="A84" i="1" s="1"/>
  <c r="A85" i="1" s="1"/>
  <c r="A86" i="1" s="1"/>
  <c r="A87" i="1" s="1"/>
  <c r="A88" i="1" s="1"/>
  <c r="A89" i="1" s="1"/>
  <c r="A90" i="1" s="1"/>
  <c r="A92" i="1" l="1"/>
  <c r="A91" i="1"/>
  <c r="B4" i="2"/>
  <c r="B6" i="2"/>
  <c r="B7" i="2"/>
  <c r="B5" i="2"/>
  <c r="B3" i="2" l="1"/>
  <c r="A19" i="1" l="1"/>
  <c r="A20" i="1" s="1"/>
  <c r="A21" i="1" l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<sst xmlns="http://schemas.openxmlformats.org/spreadsheetml/2006/main" count="222" uniqueCount="108">
  <si>
    <t>PROJECT START-UP</t>
  </si>
  <si>
    <t>Site Mobilization</t>
  </si>
  <si>
    <t>Estimated Quantity</t>
  </si>
  <si>
    <t>Item Description</t>
  </si>
  <si>
    <t>Unit</t>
  </si>
  <si>
    <t>Unit Price</t>
  </si>
  <si>
    <t>Total Price</t>
  </si>
  <si>
    <t>Item</t>
  </si>
  <si>
    <t>LOT GRADING IMPROVEMENTS</t>
  </si>
  <si>
    <t>Lot Excavation</t>
  </si>
  <si>
    <t>STREET IMPROVEMENTS</t>
  </si>
  <si>
    <t>Extra Depth Manhole</t>
  </si>
  <si>
    <t>TOTAL</t>
  </si>
  <si>
    <t>Chlorination</t>
  </si>
  <si>
    <t>L.F.</t>
  </si>
  <si>
    <t>EA.</t>
  </si>
  <si>
    <t>TONS</t>
  </si>
  <si>
    <t>ESTIMATED TOTAL UNIT 1 COST</t>
  </si>
  <si>
    <t>GAL</t>
  </si>
  <si>
    <t>Hydromulching</t>
  </si>
  <si>
    <t>UP</t>
  </si>
  <si>
    <t>Bid Total</t>
  </si>
  <si>
    <t>Prairie Green Unit  - Bid Summary</t>
  </si>
  <si>
    <t>Contractor</t>
  </si>
  <si>
    <t>Clearing and Grubbing</t>
  </si>
  <si>
    <t>AC.</t>
  </si>
  <si>
    <t>C.Y.</t>
  </si>
  <si>
    <t>S.Y.</t>
  </si>
  <si>
    <t>Channel Excavation</t>
  </si>
  <si>
    <t>Sidewalk Pipe Railing</t>
  </si>
  <si>
    <t>8" S.S. PVC Pipe (SDR-26) (6'-8')</t>
  </si>
  <si>
    <t>8" S.S. PVC Pipe (SDR-26) (8'-10')</t>
  </si>
  <si>
    <t>Standard S.S. Manhole</t>
  </si>
  <si>
    <t>12" Gate Valve w/Valve Box Complete</t>
  </si>
  <si>
    <t>8" Gate Valve w/Valve Box Complete</t>
  </si>
  <si>
    <t>2-6" Sch. 80 PVC &amp; 2-4" Sch. 40 PVC Sleeve Bundle</t>
  </si>
  <si>
    <t>TV Inspection</t>
  </si>
  <si>
    <t>1-6" Sch. 80 PVC &amp; 2-4" Sch. 40 PVC Sleeve Bundle</t>
  </si>
  <si>
    <t>Contractor #1</t>
  </si>
  <si>
    <t>8" S.S. PVC Pipe (SDR-26) (0'-6')</t>
  </si>
  <si>
    <t>Reconstruct Existing S.S. Manhole</t>
  </si>
  <si>
    <t>Trench Excavation Protection</t>
  </si>
  <si>
    <t>8" Water Pipe (C900 PVC Class 235)(DR-18)</t>
  </si>
  <si>
    <t>Ductile Iron Fittings</t>
  </si>
  <si>
    <t xml:space="preserve">2" Temporary Blow off Complete </t>
  </si>
  <si>
    <t>Hydrostatic Testing</t>
  </si>
  <si>
    <t>6" Lateral PVC Pipe (SDR-26)</t>
  </si>
  <si>
    <t>Street Excavation</t>
  </si>
  <si>
    <t>Embankment</t>
  </si>
  <si>
    <t xml:space="preserve">6" Lime Treated Subgrade </t>
  </si>
  <si>
    <t>Hot Mix Asphaltic Concrete (2")(TY D)</t>
  </si>
  <si>
    <t>Prime Coat</t>
  </si>
  <si>
    <t>Tack Coat</t>
  </si>
  <si>
    <t>Header Curb</t>
  </si>
  <si>
    <t>OM4-3 End of Road Markers</t>
  </si>
  <si>
    <t>Timber Post Bollard</t>
  </si>
  <si>
    <t>Cut and Replace Asphalt Pavement/Flexible Base</t>
  </si>
  <si>
    <t>L.S.</t>
  </si>
  <si>
    <t>Lot Embankment (79G requirement)</t>
  </si>
  <si>
    <t>Flexible Base (9" Compacted Depth)</t>
  </si>
  <si>
    <t>Mountable Curb</t>
  </si>
  <si>
    <t>Lime</t>
  </si>
  <si>
    <t>TON</t>
  </si>
  <si>
    <t>Geo-Grid</t>
  </si>
  <si>
    <t>Type II-B-B Blue Markers</t>
  </si>
  <si>
    <t>Gravel Drive</t>
  </si>
  <si>
    <t>SANITARY SEWER IMPROVEMENTS (SARA)</t>
  </si>
  <si>
    <t>SANITARY SEWER IMPROVEMENTS (PRIVATE)</t>
  </si>
  <si>
    <t>8" S.S. PVC Pipe (SDR-26) (10'-12')</t>
  </si>
  <si>
    <t>Cleanout</t>
  </si>
  <si>
    <t>Irrigation Service</t>
  </si>
  <si>
    <t>ONSITE WATER IMPROVEMENTS (PRIVATE)</t>
  </si>
  <si>
    <t>Cut and Replace Concrete Sidewalk</t>
  </si>
  <si>
    <t>2" Water Pipe (HDPE)(DR-9)</t>
  </si>
  <si>
    <t>Standard Fire Hydrant</t>
  </si>
  <si>
    <t xml:space="preserve">Single Short Service </t>
  </si>
  <si>
    <t>Single Long Service</t>
  </si>
  <si>
    <t>Valult for 8" Meter</t>
  </si>
  <si>
    <t>Private Meter Box with meter</t>
  </si>
  <si>
    <t xml:space="preserve">2" Permanent Blow off Complete </t>
  </si>
  <si>
    <t>Meter Box for Irrigation Service</t>
  </si>
  <si>
    <t>DRAIN A1-A2</t>
  </si>
  <si>
    <t>18" HDPE Pipe</t>
  </si>
  <si>
    <t>4" Conccrete Rip-Rap (Street Drain opening)</t>
  </si>
  <si>
    <t>Rock Rubble (10"-12")  (Street Drain opening)</t>
  </si>
  <si>
    <t>Rock Rubble (10"-12")  (downstream)</t>
  </si>
  <si>
    <t>DRAIN "B3" IMPROVEMENTS</t>
  </si>
  <si>
    <t>10' Type C (I) curb inlet</t>
  </si>
  <si>
    <t>6" Concrete Rip-Rap</t>
  </si>
  <si>
    <t>DRAIN "B4-B5" IMPROVEMENTS</t>
  </si>
  <si>
    <t>Rock Rubble (10"-12")</t>
  </si>
  <si>
    <t>5" Concrete Rip-Rap</t>
  </si>
  <si>
    <t>Dirt Export</t>
  </si>
  <si>
    <t>L.S</t>
  </si>
  <si>
    <t>Construction Staking</t>
  </si>
  <si>
    <t>Traffic Control (Firestone Pkwy)</t>
  </si>
  <si>
    <t>4" Concrete Rip-Rap (upstream)</t>
  </si>
  <si>
    <t>4" Concrete Rip-Rap (downstream)</t>
  </si>
  <si>
    <t>Erosion Control</t>
  </si>
  <si>
    <t>S.F.</t>
  </si>
  <si>
    <t>Retaining Wall (Engineered by others)(includes Top Cap &amp; 1' Footing)</t>
  </si>
  <si>
    <t>WATER IMPROVEMENTS (SAWS)</t>
  </si>
  <si>
    <t>BID ADDITIVE #1: CPS CONDUIT CROSSINGS</t>
  </si>
  <si>
    <t>Cut and Replace Existing Drive</t>
  </si>
  <si>
    <t>Chainlink fence w/ maintenance gate</t>
  </si>
  <si>
    <t>Safety End Treatment (TY II)</t>
  </si>
  <si>
    <t>Steel Cable and Wood Post Fence</t>
  </si>
  <si>
    <t>FIRESTONE PKWY. MHP - BID QUANTITIES 
BIDDING TABULATION - 07/9/2025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</si>
</sst>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</cellStyleXfs>
  <cellXfs count="74">
    <xf numFmtId="0" fontId="0" fillId="0" borderId="0" xfId="0"/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4" fontId="2" fillId="0" borderId="6" xfId="2" applyFont="1" applyBorder="1" applyAlignment="1">
      <alignment horizontal="center"/>
    </xf>
    <xf numFmtId="0" fontId="0" fillId="0" borderId="3" xfId="0" applyBorder="1"/>
    <xf numFmtId="44" fontId="0" fillId="0" borderId="3" xfId="2" applyFont="1" applyBorder="1" applyAlignment="1">
      <alignment horizontal="center"/>
    </xf>
    <xf numFmtId="8" fontId="0" fillId="0" borderId="3" xfId="0" applyNumberFormat="1" applyBorder="1"/>
    <xf numFmtId="44" fontId="0" fillId="0" borderId="3" xfId="0" applyNumberFormat="1" applyBorder="1"/>
    <xf numFmtId="44" fontId="0" fillId="0" borderId="3" xfId="2" applyFont="1" applyBorder="1"/>
    <xf numFmtId="0" fontId="0" fillId="2" borderId="8" xfId="0" applyFill="1" applyBorder="1"/>
    <xf numFmtId="0" fontId="0" fillId="2" borderId="9" xfId="0" applyFill="1" applyBorder="1"/>
    <xf numFmtId="0" fontId="0" fillId="0" borderId="10" xfId="0" applyBorder="1" applyAlignment="1">
      <alignment horizontal="center"/>
    </xf>
    <xf numFmtId="0" fontId="0" fillId="0" borderId="8" xfId="0" applyBorder="1"/>
    <xf numFmtId="44" fontId="2" fillId="5" borderId="0" xfId="2" applyFont="1" applyFill="1" applyBorder="1"/>
    <xf numFmtId="44" fontId="2" fillId="5" borderId="14" xfId="2" applyFont="1" applyFill="1" applyBorder="1" applyAlignment="1">
      <alignment horizontal="center"/>
    </xf>
    <xf numFmtId="0" fontId="0" fillId="5" borderId="12" xfId="0" applyFill="1" applyBorder="1"/>
    <xf numFmtId="44" fontId="2" fillId="5" borderId="12" xfId="0" applyNumberFormat="1" applyFont="1" applyFill="1" applyBorder="1"/>
    <xf numFmtId="0" fontId="2" fillId="0" borderId="7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1" xfId="0" applyBorder="1"/>
    <xf numFmtId="0" fontId="0" fillId="0" borderId="9" xfId="0" applyBorder="1"/>
    <xf numFmtId="0" fontId="6" fillId="0" borderId="11" xfId="0" applyFont="1" applyBorder="1" applyAlignment="1" applyProtection="1">
      <alignment horizontal="center"/>
      <protection locked="0"/>
    </xf>
    <xf numFmtId="0" fontId="0" fillId="0" borderId="10" xfId="0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44" fontId="0" fillId="0" borderId="13" xfId="0" applyNumberFormat="1" applyBorder="1"/>
    <xf numFmtId="0" fontId="9" fillId="7" borderId="17" xfId="0" applyFont="1" applyFill="1" applyBorder="1"/>
    <xf numFmtId="0" fontId="9" fillId="0" borderId="18" xfId="0" applyFont="1" applyBorder="1"/>
    <xf numFmtId="44" fontId="9" fillId="0" borderId="18" xfId="0" applyNumberFormat="1" applyFont="1" applyBorder="1"/>
    <xf numFmtId="44" fontId="9" fillId="0" borderId="19" xfId="0" applyNumberFormat="1" applyFont="1" applyBorder="1"/>
    <xf numFmtId="0" fontId="7" fillId="4" borderId="6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20" xfId="0" applyBorder="1" applyAlignment="1">
      <alignment horizontal="center"/>
    </xf>
    <xf numFmtId="0" fontId="6" fillId="0" borderId="20" xfId="3" applyFont="1" applyBorder="1" applyAlignment="1">
      <alignment horizontal="center"/>
    </xf>
    <xf numFmtId="0" fontId="0" fillId="0" borderId="20" xfId="0" applyBorder="1"/>
    <xf numFmtId="0" fontId="6" fillId="0" borderId="20" xfId="0" applyFont="1" applyBorder="1" applyAlignment="1" applyProtection="1">
      <alignment horizontal="center"/>
      <protection locked="0"/>
    </xf>
    <xf numFmtId="0" fontId="2" fillId="5" borderId="12" xfId="0" applyFont="1" applyFill="1" applyBorder="1"/>
    <xf numFmtId="3" fontId="2" fillId="0" borderId="6" xfId="0" applyNumberFormat="1" applyFon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3" fontId="6" fillId="0" borderId="3" xfId="0" applyNumberFormat="1" applyFont="1" applyBorder="1" applyAlignment="1">
      <alignment horizontal="center"/>
    </xf>
    <xf numFmtId="3" fontId="0" fillId="0" borderId="3" xfId="0" applyNumberFormat="1" applyBorder="1"/>
    <xf numFmtId="3" fontId="0" fillId="0" borderId="0" xfId="0" applyNumberFormat="1"/>
    <xf numFmtId="3" fontId="0" fillId="0" borderId="3" xfId="1" applyNumberFormat="1" applyFont="1" applyFill="1" applyBorder="1" applyAlignment="1">
      <alignment horizontal="center" vertical="center"/>
    </xf>
    <xf numFmtId="3" fontId="0" fillId="0" borderId="16" xfId="0" applyNumberFormat="1" applyBorder="1"/>
    <xf numFmtId="164" fontId="0" fillId="0" borderId="3" xfId="0" applyNumberFormat="1" applyBorder="1" applyAlignment="1">
      <alignment horizontal="center"/>
    </xf>
    <xf numFmtId="0" fontId="0" fillId="2" borderId="0" xfId="0" applyFill="1"/>
    <xf numFmtId="3" fontId="2" fillId="0" borderId="5" xfId="0" applyNumberFormat="1" applyFont="1" applyBorder="1" applyAlignment="1">
      <alignment horizontal="center"/>
    </xf>
    <xf numFmtId="44" fontId="2" fillId="0" borderId="7" xfId="2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44" fontId="0" fillId="0" borderId="11" xfId="2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5" borderId="0" xfId="0" applyFill="1" applyAlignment="1">
      <alignment horizontal="center"/>
    </xf>
    <xf numFmtId="44" fontId="2" fillId="5" borderId="21" xfId="2" applyFont="1" applyFill="1" applyBorder="1" applyAlignment="1">
      <alignment horizontal="center"/>
    </xf>
    <xf numFmtId="3" fontId="0" fillId="0" borderId="10" xfId="0" applyNumberFormat="1" applyBorder="1"/>
    <xf numFmtId="44" fontId="2" fillId="5" borderId="13" xfId="0" applyNumberFormat="1" applyFont="1" applyFill="1" applyBorder="1"/>
    <xf numFmtId="3" fontId="0" fillId="5" borderId="8" xfId="0" applyNumberFormat="1" applyFill="1" applyBorder="1" applyAlignment="1">
      <alignment horizontal="center"/>
    </xf>
    <xf numFmtId="3" fontId="0" fillId="5" borderId="22" xfId="0" applyNumberFormat="1" applyFill="1" applyBorder="1"/>
    <xf numFmtId="44" fontId="0" fillId="0" borderId="20" xfId="0" applyNumberFormat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Normal 2" xfId="3" xr:uid="{BEA634F1-F03D-46CB-B89F-B576D2A9A898}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99"/>
      <color rgb="FFFF7C80"/>
      <color rgb="FFFF505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5231B-DDFE-492E-9C36-419096140A07}">
  <sheetPr>
    <pageSetUpPr fitToPage="1"/>
  </sheetPr>
  <dimension ref="A1:J115"/>
  <sheetViews>
    <sheetView tabSelected="1" zoomScale="75" zoomScaleNormal="7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E29" sqref="E29"/>
    </sheetView>
  </sheetViews>
  <sheetFormatPr defaultRowHeight="15" x14ac:dyDescent="0.25"/>
  <cols>
    <col min="2" max="2" width="65.7109375" customWidth="1"/>
    <col min="3" max="3" width="18.28515625" style="45" bestFit="1" customWidth="1"/>
    <col min="4" max="4" width="5.7109375" bestFit="1" customWidth="1"/>
    <col min="5" max="5" width="12.7109375" bestFit="1" customWidth="1"/>
    <col min="6" max="6" width="14.28515625" customWidth="1"/>
    <col min="7" max="7" width="19.7109375" style="45" customWidth="1"/>
    <col min="8" max="8" width="5.7109375" bestFit="1" customWidth="1"/>
    <col min="9" max="9" width="12.7109375" bestFit="1" customWidth="1"/>
    <col min="10" max="10" width="14.28515625" bestFit="1" customWidth="1"/>
  </cols>
  <sheetData>
    <row r="1" spans="1:10" ht="43.5" customHeight="1" thickBot="1" x14ac:dyDescent="0.35">
      <c r="A1" s="68" t="s">
        <v>107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ht="31.5" x14ac:dyDescent="0.5">
      <c r="A2" s="69" t="s">
        <v>20</v>
      </c>
      <c r="B2" s="70"/>
      <c r="C2" s="70"/>
      <c r="D2" s="71"/>
      <c r="E2" s="33"/>
      <c r="F2" s="33"/>
      <c r="G2" s="62" t="s">
        <v>38</v>
      </c>
      <c r="H2" s="63"/>
      <c r="I2" s="63"/>
      <c r="J2" s="64"/>
    </row>
    <row r="3" spans="1:10" ht="16.5" thickBot="1" x14ac:dyDescent="0.3">
      <c r="A3" s="65" t="s">
        <v>0</v>
      </c>
      <c r="B3" s="66"/>
      <c r="C3" s="66"/>
      <c r="D3" s="67"/>
      <c r="E3" s="34"/>
      <c r="F3" s="34"/>
      <c r="G3" s="10"/>
      <c r="H3" s="49"/>
      <c r="I3" s="49"/>
      <c r="J3" s="11"/>
    </row>
    <row r="4" spans="1:10" x14ac:dyDescent="0.25">
      <c r="A4" s="1" t="s">
        <v>7</v>
      </c>
      <c r="B4" s="2" t="s">
        <v>3</v>
      </c>
      <c r="C4" s="40" t="s">
        <v>2</v>
      </c>
      <c r="D4" s="18" t="s">
        <v>4</v>
      </c>
      <c r="E4" s="4" t="s">
        <v>5</v>
      </c>
      <c r="F4" s="4" t="s">
        <v>6</v>
      </c>
      <c r="G4" s="50" t="s">
        <v>2</v>
      </c>
      <c r="H4" s="3" t="s">
        <v>4</v>
      </c>
      <c r="I4" s="4" t="s">
        <v>5</v>
      </c>
      <c r="J4" s="51" t="s">
        <v>6</v>
      </c>
    </row>
    <row r="5" spans="1:10" x14ac:dyDescent="0.25">
      <c r="A5" s="12">
        <v>1</v>
      </c>
      <c r="B5" s="5" t="s">
        <v>1</v>
      </c>
      <c r="C5" s="41">
        <v>1</v>
      </c>
      <c r="D5" s="19" t="s">
        <v>57</v>
      </c>
      <c r="E5" s="35"/>
      <c r="F5" s="35"/>
      <c r="G5" s="52">
        <f>$C5</f>
        <v>1</v>
      </c>
      <c r="H5" s="12" t="str">
        <f>$D5</f>
        <v>L.S.</v>
      </c>
      <c r="I5" s="6">
        <v>1</v>
      </c>
      <c r="J5" s="53">
        <f t="shared" ref="J5:J7" si="0">G5*I5</f>
        <v>1</v>
      </c>
    </row>
    <row r="6" spans="1:10" x14ac:dyDescent="0.25">
      <c r="A6" s="12">
        <f>A5+1</f>
        <v>2</v>
      </c>
      <c r="B6" s="5" t="s">
        <v>98</v>
      </c>
      <c r="C6" s="41">
        <v>1</v>
      </c>
      <c r="D6" s="19" t="s">
        <v>57</v>
      </c>
      <c r="E6" s="35"/>
      <c r="F6" s="35"/>
      <c r="G6" s="52">
        <f t="shared" ref="G6:G9" si="1">$C6</f>
        <v>1</v>
      </c>
      <c r="H6" s="12" t="str">
        <f t="shared" ref="H6:H9" si="2">$D6</f>
        <v>L.S.</v>
      </c>
      <c r="I6" s="6">
        <v>1</v>
      </c>
      <c r="J6" s="53">
        <f t="shared" si="0"/>
        <v>1</v>
      </c>
    </row>
    <row r="7" spans="1:10" x14ac:dyDescent="0.25">
      <c r="A7" s="12">
        <f>A6+1</f>
        <v>3</v>
      </c>
      <c r="B7" s="5" t="s">
        <v>24</v>
      </c>
      <c r="C7" s="48">
        <v>1</v>
      </c>
      <c r="D7" s="19" t="s">
        <v>25</v>
      </c>
      <c r="E7" s="35"/>
      <c r="F7" s="35"/>
      <c r="G7" s="54">
        <f t="shared" si="1"/>
        <v>1</v>
      </c>
      <c r="H7" s="12" t="str">
        <f t="shared" si="2"/>
        <v>AC.</v>
      </c>
      <c r="I7" s="6">
        <v>1</v>
      </c>
      <c r="J7" s="53">
        <f t="shared" si="0"/>
        <v>1</v>
      </c>
    </row>
    <row r="8" spans="1:10" x14ac:dyDescent="0.25">
      <c r="A8" s="12">
        <f>A7+1</f>
        <v>4</v>
      </c>
      <c r="B8" s="5" t="s">
        <v>94</v>
      </c>
      <c r="C8" s="48">
        <v>1</v>
      </c>
      <c r="D8" s="19" t="s">
        <v>57</v>
      </c>
      <c r="E8" s="6">
        <v>16600</v>
      </c>
      <c r="F8" s="61">
        <f>E8</f>
        <v>16600</v>
      </c>
      <c r="G8" s="54">
        <f t="shared" si="1"/>
        <v>1</v>
      </c>
      <c r="H8" s="12" t="str">
        <f t="shared" si="2"/>
        <v>L.S.</v>
      </c>
      <c r="I8" s="6">
        <v>16600</v>
      </c>
      <c r="J8" s="53">
        <f t="shared" ref="J8" si="3">G8*I8</f>
        <v>16600</v>
      </c>
    </row>
    <row r="9" spans="1:10" x14ac:dyDescent="0.25">
      <c r="A9" s="12">
        <f>A8+1</f>
        <v>5</v>
      </c>
      <c r="B9" s="5" t="s">
        <v>95</v>
      </c>
      <c r="C9" s="48">
        <v>1</v>
      </c>
      <c r="D9" s="19" t="s">
        <v>57</v>
      </c>
      <c r="E9" s="35"/>
      <c r="F9" s="35"/>
      <c r="G9" s="54">
        <f t="shared" si="1"/>
        <v>1</v>
      </c>
      <c r="H9" s="12" t="str">
        <f t="shared" si="2"/>
        <v>L.S.</v>
      </c>
      <c r="I9" s="6">
        <v>3</v>
      </c>
      <c r="J9" s="53">
        <f t="shared" ref="J9" si="4">G9*I9</f>
        <v>3</v>
      </c>
    </row>
    <row r="10" spans="1:10" ht="15.75" thickBot="1" x14ac:dyDescent="0.3">
      <c r="A10" s="13"/>
      <c r="C10" s="42"/>
      <c r="D10" s="20"/>
      <c r="E10" s="14" t="s">
        <v>12</v>
      </c>
      <c r="F10" s="15"/>
      <c r="G10" s="59"/>
      <c r="H10" s="55"/>
      <c r="I10" s="14" t="s">
        <v>12</v>
      </c>
      <c r="J10" s="56">
        <f>SUM(J5:J9)</f>
        <v>16606</v>
      </c>
    </row>
    <row r="11" spans="1:10" ht="15.75" x14ac:dyDescent="0.25">
      <c r="A11" s="65" t="s">
        <v>8</v>
      </c>
      <c r="B11" s="66"/>
      <c r="C11" s="66"/>
      <c r="D11" s="67"/>
      <c r="E11" s="34"/>
      <c r="F11" s="34"/>
      <c r="G11" s="10"/>
      <c r="H11" s="49"/>
      <c r="I11" s="49"/>
      <c r="J11" s="11"/>
    </row>
    <row r="12" spans="1:10" x14ac:dyDescent="0.25">
      <c r="A12" s="12">
        <v>1</v>
      </c>
      <c r="B12" s="5" t="s">
        <v>9</v>
      </c>
      <c r="C12" s="41">
        <v>7485</v>
      </c>
      <c r="D12" s="19" t="s">
        <v>26</v>
      </c>
      <c r="E12" s="35"/>
      <c r="F12" s="35"/>
      <c r="G12" s="52">
        <f>$C12</f>
        <v>7485</v>
      </c>
      <c r="H12" s="12" t="str">
        <f t="shared" ref="H12:H15" si="5">$D12</f>
        <v>C.Y.</v>
      </c>
      <c r="I12" s="7">
        <v>1</v>
      </c>
      <c r="J12" s="53">
        <f>G12*I12</f>
        <v>7485</v>
      </c>
    </row>
    <row r="13" spans="1:10" x14ac:dyDescent="0.25">
      <c r="A13" s="12">
        <f>A12+1</f>
        <v>2</v>
      </c>
      <c r="B13" s="5" t="s">
        <v>58</v>
      </c>
      <c r="C13" s="41">
        <v>3533</v>
      </c>
      <c r="D13" s="19" t="s">
        <v>26</v>
      </c>
      <c r="E13" s="35"/>
      <c r="F13" s="35"/>
      <c r="G13" s="52">
        <f t="shared" ref="G13:G15" si="6">$C13</f>
        <v>3533</v>
      </c>
      <c r="H13" s="12" t="str">
        <f t="shared" si="5"/>
        <v>C.Y.</v>
      </c>
      <c r="I13" s="7">
        <v>1</v>
      </c>
      <c r="J13" s="53">
        <f t="shared" ref="J13:J14" si="7">G13*I13</f>
        <v>3533</v>
      </c>
    </row>
    <row r="14" spans="1:10" x14ac:dyDescent="0.25">
      <c r="A14" s="12">
        <f>A13+1</f>
        <v>3</v>
      </c>
      <c r="B14" s="5" t="s">
        <v>92</v>
      </c>
      <c r="C14" s="41">
        <f>C12+C18+C36+C55-C13-C19</f>
        <v>12585</v>
      </c>
      <c r="D14" s="19" t="s">
        <v>26</v>
      </c>
      <c r="E14" s="35"/>
      <c r="F14" s="35"/>
      <c r="G14" s="52">
        <f t="shared" si="6"/>
        <v>12585</v>
      </c>
      <c r="H14" s="12" t="str">
        <f t="shared" si="5"/>
        <v>C.Y.</v>
      </c>
      <c r="I14" s="7">
        <v>1</v>
      </c>
      <c r="J14" s="53">
        <f t="shared" si="7"/>
        <v>12585</v>
      </c>
    </row>
    <row r="15" spans="1:10" x14ac:dyDescent="0.25">
      <c r="A15" s="12">
        <f>A14+1</f>
        <v>4</v>
      </c>
      <c r="B15" s="5" t="s">
        <v>100</v>
      </c>
      <c r="C15" s="41">
        <v>1341</v>
      </c>
      <c r="D15" s="19" t="s">
        <v>99</v>
      </c>
      <c r="E15" s="35"/>
      <c r="F15" s="35"/>
      <c r="G15" s="52">
        <f t="shared" si="6"/>
        <v>1341</v>
      </c>
      <c r="H15" s="12" t="str">
        <f t="shared" si="5"/>
        <v>S.F.</v>
      </c>
      <c r="I15" s="7">
        <v>1</v>
      </c>
      <c r="J15" s="53">
        <f t="shared" ref="J15" si="8">G15*I15</f>
        <v>1341</v>
      </c>
    </row>
    <row r="16" spans="1:10" ht="15.75" thickBot="1" x14ac:dyDescent="0.3">
      <c r="A16" s="13"/>
      <c r="C16" s="42"/>
      <c r="D16" s="20"/>
      <c r="E16" s="14" t="s">
        <v>12</v>
      </c>
      <c r="F16" s="15"/>
      <c r="G16" s="59"/>
      <c r="H16" s="55"/>
      <c r="I16" s="14" t="s">
        <v>12</v>
      </c>
      <c r="J16" s="56">
        <f>SUM(J12:J15)</f>
        <v>24944</v>
      </c>
    </row>
    <row r="17" spans="1:10" ht="15.75" x14ac:dyDescent="0.25">
      <c r="A17" s="65" t="s">
        <v>10</v>
      </c>
      <c r="B17" s="66"/>
      <c r="C17" s="66"/>
      <c r="D17" s="67"/>
      <c r="E17" s="34"/>
      <c r="F17" s="34"/>
      <c r="G17" s="10"/>
      <c r="H17" s="49"/>
      <c r="I17" s="49"/>
      <c r="J17" s="11"/>
    </row>
    <row r="18" spans="1:10" x14ac:dyDescent="0.25">
      <c r="A18" s="12">
        <v>1</v>
      </c>
      <c r="B18" s="5" t="s">
        <v>47</v>
      </c>
      <c r="C18" s="43">
        <v>8543</v>
      </c>
      <c r="D18" s="19" t="s">
        <v>26</v>
      </c>
      <c r="E18" s="36"/>
      <c r="F18" s="36"/>
      <c r="G18" s="52">
        <f>$C18</f>
        <v>8543</v>
      </c>
      <c r="H18" s="12" t="str">
        <f t="shared" ref="H18:H32" si="9">$D18</f>
        <v>C.Y.</v>
      </c>
      <c r="I18" s="8">
        <v>1</v>
      </c>
      <c r="J18" s="53">
        <f t="shared" ref="J18:J32" si="10">G18*I18</f>
        <v>8543</v>
      </c>
    </row>
    <row r="19" spans="1:10" x14ac:dyDescent="0.25">
      <c r="A19" s="12">
        <f>A18+1</f>
        <v>2</v>
      </c>
      <c r="B19" s="5" t="s">
        <v>48</v>
      </c>
      <c r="C19" s="43">
        <v>1253</v>
      </c>
      <c r="D19" s="19" t="s">
        <v>26</v>
      </c>
      <c r="E19" s="36"/>
      <c r="F19" s="36"/>
      <c r="G19" s="52">
        <f t="shared" ref="G19:G32" si="11">$C19</f>
        <v>1253</v>
      </c>
      <c r="H19" s="12" t="str">
        <f t="shared" si="9"/>
        <v>C.Y.</v>
      </c>
      <c r="I19" s="8">
        <v>1</v>
      </c>
      <c r="J19" s="53">
        <f t="shared" si="10"/>
        <v>1253</v>
      </c>
    </row>
    <row r="20" spans="1:10" x14ac:dyDescent="0.25">
      <c r="A20" s="12">
        <f t="shared" ref="A20:A32" si="12">A19+1</f>
        <v>3</v>
      </c>
      <c r="B20" s="5" t="s">
        <v>49</v>
      </c>
      <c r="C20" s="43">
        <v>6798</v>
      </c>
      <c r="D20" s="19" t="s">
        <v>27</v>
      </c>
      <c r="E20" s="36"/>
      <c r="F20" s="36"/>
      <c r="G20" s="52">
        <f t="shared" si="11"/>
        <v>6798</v>
      </c>
      <c r="H20" s="12" t="str">
        <f t="shared" si="9"/>
        <v>S.Y.</v>
      </c>
      <c r="I20" s="8">
        <v>1</v>
      </c>
      <c r="J20" s="53">
        <f t="shared" si="10"/>
        <v>6798</v>
      </c>
    </row>
    <row r="21" spans="1:10" x14ac:dyDescent="0.25">
      <c r="A21" s="12">
        <f t="shared" si="12"/>
        <v>4</v>
      </c>
      <c r="B21" s="5" t="s">
        <v>61</v>
      </c>
      <c r="C21" s="43">
        <v>119</v>
      </c>
      <c r="D21" s="19" t="s">
        <v>62</v>
      </c>
      <c r="E21" s="36"/>
      <c r="F21" s="36"/>
      <c r="G21" s="52">
        <f t="shared" si="11"/>
        <v>119</v>
      </c>
      <c r="H21" s="12" t="str">
        <f t="shared" si="9"/>
        <v>TON</v>
      </c>
      <c r="I21" s="8">
        <v>1</v>
      </c>
      <c r="J21" s="53">
        <f t="shared" ref="J21" si="13">G21*I21</f>
        <v>119</v>
      </c>
    </row>
    <row r="22" spans="1:10" x14ac:dyDescent="0.25">
      <c r="A22" s="12">
        <f t="shared" si="12"/>
        <v>5</v>
      </c>
      <c r="B22" s="5" t="s">
        <v>50</v>
      </c>
      <c r="C22" s="43">
        <v>5619</v>
      </c>
      <c r="D22" s="19" t="s">
        <v>27</v>
      </c>
      <c r="E22" s="36"/>
      <c r="F22" s="36"/>
      <c r="G22" s="52">
        <f t="shared" si="11"/>
        <v>5619</v>
      </c>
      <c r="H22" s="12" t="str">
        <f t="shared" si="9"/>
        <v>S.Y.</v>
      </c>
      <c r="I22" s="8">
        <v>1</v>
      </c>
      <c r="J22" s="53">
        <f t="shared" si="10"/>
        <v>5619</v>
      </c>
    </row>
    <row r="23" spans="1:10" x14ac:dyDescent="0.25">
      <c r="A23" s="12">
        <f t="shared" si="12"/>
        <v>6</v>
      </c>
      <c r="B23" s="5" t="s">
        <v>59</v>
      </c>
      <c r="C23" s="43">
        <v>6798</v>
      </c>
      <c r="D23" s="19" t="s">
        <v>27</v>
      </c>
      <c r="E23" s="36"/>
      <c r="F23" s="36"/>
      <c r="G23" s="52">
        <f t="shared" si="11"/>
        <v>6798</v>
      </c>
      <c r="H23" s="12" t="str">
        <f t="shared" si="9"/>
        <v>S.Y.</v>
      </c>
      <c r="I23" s="8">
        <v>1</v>
      </c>
      <c r="J23" s="53">
        <f t="shared" ref="J23:J30" si="14">G23*I23</f>
        <v>6798</v>
      </c>
    </row>
    <row r="24" spans="1:10" x14ac:dyDescent="0.25">
      <c r="A24" s="12">
        <f t="shared" si="12"/>
        <v>7</v>
      </c>
      <c r="B24" s="5" t="s">
        <v>63</v>
      </c>
      <c r="C24" s="43">
        <v>6798</v>
      </c>
      <c r="D24" s="19" t="s">
        <v>27</v>
      </c>
      <c r="E24" s="36"/>
      <c r="F24" s="36"/>
      <c r="G24" s="52">
        <f t="shared" si="11"/>
        <v>6798</v>
      </c>
      <c r="H24" s="12" t="str">
        <f t="shared" si="9"/>
        <v>S.Y.</v>
      </c>
      <c r="I24" s="8">
        <v>1</v>
      </c>
      <c r="J24" s="53">
        <f t="shared" si="14"/>
        <v>6798</v>
      </c>
    </row>
    <row r="25" spans="1:10" x14ac:dyDescent="0.25">
      <c r="A25" s="12">
        <f t="shared" si="12"/>
        <v>8</v>
      </c>
      <c r="B25" s="5" t="s">
        <v>51</v>
      </c>
      <c r="C25" s="43">
        <v>1124</v>
      </c>
      <c r="D25" s="19" t="s">
        <v>18</v>
      </c>
      <c r="E25" s="36"/>
      <c r="F25" s="36"/>
      <c r="G25" s="52">
        <f t="shared" si="11"/>
        <v>1124</v>
      </c>
      <c r="H25" s="12" t="str">
        <f t="shared" si="9"/>
        <v>GAL</v>
      </c>
      <c r="I25" s="8">
        <v>1</v>
      </c>
      <c r="J25" s="53">
        <f t="shared" si="14"/>
        <v>1124</v>
      </c>
    </row>
    <row r="26" spans="1:10" x14ac:dyDescent="0.25">
      <c r="A26" s="12">
        <f t="shared" si="12"/>
        <v>9</v>
      </c>
      <c r="B26" s="5" t="s">
        <v>52</v>
      </c>
      <c r="C26" s="43">
        <v>562</v>
      </c>
      <c r="D26" s="19" t="s">
        <v>18</v>
      </c>
      <c r="E26" s="36"/>
      <c r="F26" s="36"/>
      <c r="G26" s="52">
        <f t="shared" si="11"/>
        <v>562</v>
      </c>
      <c r="H26" s="12" t="str">
        <f t="shared" si="9"/>
        <v>GAL</v>
      </c>
      <c r="I26" s="8">
        <v>1</v>
      </c>
      <c r="J26" s="53">
        <f t="shared" si="14"/>
        <v>562</v>
      </c>
    </row>
    <row r="27" spans="1:10" x14ac:dyDescent="0.25">
      <c r="A27" s="12">
        <f t="shared" si="12"/>
        <v>10</v>
      </c>
      <c r="B27" s="5" t="s">
        <v>60</v>
      </c>
      <c r="C27" s="43">
        <v>3538</v>
      </c>
      <c r="D27" s="19" t="s">
        <v>14</v>
      </c>
      <c r="E27" s="36"/>
      <c r="F27" s="36"/>
      <c r="G27" s="52">
        <f t="shared" si="11"/>
        <v>3538</v>
      </c>
      <c r="H27" s="12" t="str">
        <f t="shared" si="9"/>
        <v>L.F.</v>
      </c>
      <c r="I27" s="8">
        <v>1</v>
      </c>
      <c r="J27" s="53">
        <f t="shared" si="14"/>
        <v>3538</v>
      </c>
    </row>
    <row r="28" spans="1:10" x14ac:dyDescent="0.25">
      <c r="A28" s="12">
        <f t="shared" si="12"/>
        <v>11</v>
      </c>
      <c r="B28" s="5" t="s">
        <v>53</v>
      </c>
      <c r="C28" s="43">
        <v>40</v>
      </c>
      <c r="D28" s="19" t="s">
        <v>14</v>
      </c>
      <c r="E28" s="36"/>
      <c r="F28" s="36"/>
      <c r="G28" s="52">
        <f t="shared" si="11"/>
        <v>40</v>
      </c>
      <c r="H28" s="12" t="str">
        <f t="shared" si="9"/>
        <v>L.F.</v>
      </c>
      <c r="I28" s="8">
        <v>1</v>
      </c>
      <c r="J28" s="53">
        <f t="shared" si="14"/>
        <v>40</v>
      </c>
    </row>
    <row r="29" spans="1:10" x14ac:dyDescent="0.25">
      <c r="A29" s="12">
        <f t="shared" si="12"/>
        <v>12</v>
      </c>
      <c r="B29" s="5" t="s">
        <v>65</v>
      </c>
      <c r="C29" s="43">
        <v>71</v>
      </c>
      <c r="D29" s="19" t="s">
        <v>27</v>
      </c>
      <c r="E29" s="36"/>
      <c r="F29" s="36"/>
      <c r="G29" s="52">
        <f t="shared" si="11"/>
        <v>71</v>
      </c>
      <c r="H29" s="12" t="str">
        <f t="shared" si="9"/>
        <v>S.Y.</v>
      </c>
      <c r="I29" s="8">
        <v>1</v>
      </c>
      <c r="J29" s="53">
        <f t="shared" ref="J29" si="15">G29*I29</f>
        <v>71</v>
      </c>
    </row>
    <row r="30" spans="1:10" x14ac:dyDescent="0.25">
      <c r="A30" s="12">
        <f t="shared" si="12"/>
        <v>13</v>
      </c>
      <c r="B30" s="5" t="s">
        <v>54</v>
      </c>
      <c r="C30" s="43">
        <v>6</v>
      </c>
      <c r="D30" s="19" t="s">
        <v>15</v>
      </c>
      <c r="E30" s="36"/>
      <c r="F30" s="36"/>
      <c r="G30" s="52">
        <f t="shared" si="11"/>
        <v>6</v>
      </c>
      <c r="H30" s="12" t="str">
        <f t="shared" si="9"/>
        <v>EA.</v>
      </c>
      <c r="I30" s="8">
        <v>1</v>
      </c>
      <c r="J30" s="53">
        <f t="shared" si="14"/>
        <v>6</v>
      </c>
    </row>
    <row r="31" spans="1:10" x14ac:dyDescent="0.25">
      <c r="A31" s="12">
        <f t="shared" si="12"/>
        <v>14</v>
      </c>
      <c r="B31" s="5" t="s">
        <v>64</v>
      </c>
      <c r="C31" s="43">
        <v>3</v>
      </c>
      <c r="D31" s="19" t="s">
        <v>15</v>
      </c>
      <c r="E31" s="36"/>
      <c r="F31" s="36"/>
      <c r="G31" s="52">
        <f t="shared" si="11"/>
        <v>3</v>
      </c>
      <c r="H31" s="12" t="str">
        <f t="shared" si="9"/>
        <v>EA.</v>
      </c>
      <c r="I31" s="8">
        <v>1</v>
      </c>
      <c r="J31" s="53">
        <f t="shared" ref="J31" si="16">G31*I31</f>
        <v>3</v>
      </c>
    </row>
    <row r="32" spans="1:10" x14ac:dyDescent="0.25">
      <c r="A32" s="12">
        <f t="shared" si="12"/>
        <v>15</v>
      </c>
      <c r="B32" s="5" t="s">
        <v>55</v>
      </c>
      <c r="C32" s="43">
        <v>10</v>
      </c>
      <c r="D32" s="19" t="s">
        <v>15</v>
      </c>
      <c r="E32" s="36"/>
      <c r="F32" s="36"/>
      <c r="G32" s="52">
        <f t="shared" si="11"/>
        <v>10</v>
      </c>
      <c r="H32" s="12" t="str">
        <f t="shared" si="9"/>
        <v>EA.</v>
      </c>
      <c r="I32" s="8">
        <v>1</v>
      </c>
      <c r="J32" s="53">
        <f t="shared" si="10"/>
        <v>10</v>
      </c>
    </row>
    <row r="33" spans="1:10" x14ac:dyDescent="0.25">
      <c r="A33" s="21"/>
      <c r="B33" s="5"/>
      <c r="C33" s="44"/>
      <c r="D33" s="22"/>
      <c r="E33" s="37"/>
      <c r="F33" s="37"/>
      <c r="G33" s="57"/>
      <c r="H33" s="5"/>
      <c r="I33" s="7"/>
      <c r="J33" s="53"/>
    </row>
    <row r="34" spans="1:10" ht="15.75" thickBot="1" x14ac:dyDescent="0.3">
      <c r="A34" s="13"/>
      <c r="D34" s="23"/>
      <c r="E34" s="14" t="s">
        <v>12</v>
      </c>
      <c r="F34" s="15"/>
      <c r="G34" s="59"/>
      <c r="H34" s="55"/>
      <c r="I34" s="14" t="s">
        <v>12</v>
      </c>
      <c r="J34" s="56">
        <f>SUM(J18:J32)</f>
        <v>41282</v>
      </c>
    </row>
    <row r="35" spans="1:10" ht="15.75" x14ac:dyDescent="0.25">
      <c r="A35" s="65" t="s">
        <v>81</v>
      </c>
      <c r="B35" s="66"/>
      <c r="C35" s="66"/>
      <c r="D35" s="67"/>
      <c r="E35" s="34"/>
      <c r="F35" s="34"/>
      <c r="G35" s="10"/>
      <c r="H35" s="49"/>
      <c r="I35" s="49"/>
      <c r="J35" s="11"/>
    </row>
    <row r="36" spans="1:10" x14ac:dyDescent="0.25">
      <c r="A36" s="12">
        <v>1</v>
      </c>
      <c r="B36" s="5" t="s">
        <v>28</v>
      </c>
      <c r="C36" s="41">
        <v>620</v>
      </c>
      <c r="D36" s="19" t="s">
        <v>26</v>
      </c>
      <c r="E36" s="35"/>
      <c r="F36" s="35"/>
      <c r="G36" s="52">
        <f t="shared" ref="G36:G47" si="17">$C36</f>
        <v>620</v>
      </c>
      <c r="H36" s="12" t="str">
        <f t="shared" ref="H36:H47" si="18">$D36</f>
        <v>C.Y.</v>
      </c>
      <c r="I36" s="8">
        <v>1</v>
      </c>
      <c r="J36" s="53">
        <f t="shared" ref="J36:J47" si="19">G36*I36</f>
        <v>620</v>
      </c>
    </row>
    <row r="37" spans="1:10" x14ac:dyDescent="0.25">
      <c r="A37" s="12">
        <f>A36+1</f>
        <v>2</v>
      </c>
      <c r="B37" s="5" t="s">
        <v>103</v>
      </c>
      <c r="C37" s="41">
        <v>120</v>
      </c>
      <c r="D37" s="19" t="s">
        <v>27</v>
      </c>
      <c r="E37" s="35"/>
      <c r="F37" s="35"/>
      <c r="G37" s="52">
        <f t="shared" si="17"/>
        <v>120</v>
      </c>
      <c r="H37" s="12" t="str">
        <f t="shared" si="18"/>
        <v>S.Y.</v>
      </c>
      <c r="I37" s="8">
        <v>1</v>
      </c>
      <c r="J37" s="53">
        <f t="shared" si="19"/>
        <v>120</v>
      </c>
    </row>
    <row r="38" spans="1:10" x14ac:dyDescent="0.25">
      <c r="A38" s="12">
        <f t="shared" ref="A38:A47" si="20">A37+1</f>
        <v>3</v>
      </c>
      <c r="B38" s="5" t="s">
        <v>82</v>
      </c>
      <c r="C38" s="41">
        <v>124</v>
      </c>
      <c r="D38" s="19" t="s">
        <v>14</v>
      </c>
      <c r="E38" s="35"/>
      <c r="F38" s="35"/>
      <c r="G38" s="52">
        <f t="shared" si="17"/>
        <v>124</v>
      </c>
      <c r="H38" s="12" t="str">
        <f t="shared" si="18"/>
        <v>L.F.</v>
      </c>
      <c r="I38" s="8">
        <v>1</v>
      </c>
      <c r="J38" s="53">
        <f t="shared" ref="J38" si="21">G38*I38</f>
        <v>124</v>
      </c>
    </row>
    <row r="39" spans="1:10" x14ac:dyDescent="0.25">
      <c r="A39" s="12">
        <f t="shared" si="20"/>
        <v>4</v>
      </c>
      <c r="B39" s="5" t="s">
        <v>105</v>
      </c>
      <c r="C39" s="41">
        <v>3</v>
      </c>
      <c r="D39" s="19" t="s">
        <v>15</v>
      </c>
      <c r="E39" s="35"/>
      <c r="F39" s="35"/>
      <c r="G39" s="52">
        <f t="shared" si="17"/>
        <v>3</v>
      </c>
      <c r="H39" s="12" t="str">
        <f t="shared" si="18"/>
        <v>EA.</v>
      </c>
      <c r="I39" s="8">
        <v>2</v>
      </c>
      <c r="J39" s="53">
        <f t="shared" ref="J39" si="22">G39*I39</f>
        <v>6</v>
      </c>
    </row>
    <row r="40" spans="1:10" x14ac:dyDescent="0.25">
      <c r="A40" s="12">
        <f t="shared" si="20"/>
        <v>5</v>
      </c>
      <c r="B40" s="5" t="s">
        <v>83</v>
      </c>
      <c r="C40" s="41">
        <v>82</v>
      </c>
      <c r="D40" s="19" t="s">
        <v>27</v>
      </c>
      <c r="E40" s="35"/>
      <c r="F40" s="35"/>
      <c r="G40" s="52">
        <f t="shared" si="17"/>
        <v>82</v>
      </c>
      <c r="H40" s="12" t="str">
        <f t="shared" si="18"/>
        <v>S.Y.</v>
      </c>
      <c r="I40" s="8">
        <v>1</v>
      </c>
      <c r="J40" s="53">
        <f t="shared" ref="J40" si="23">G40*I40</f>
        <v>82</v>
      </c>
    </row>
    <row r="41" spans="1:10" x14ac:dyDescent="0.25">
      <c r="A41" s="12">
        <f t="shared" si="20"/>
        <v>6</v>
      </c>
      <c r="B41" s="5" t="s">
        <v>84</v>
      </c>
      <c r="C41" s="41">
        <v>16</v>
      </c>
      <c r="D41" s="19" t="s">
        <v>27</v>
      </c>
      <c r="E41" s="35"/>
      <c r="F41" s="35"/>
      <c r="G41" s="52">
        <f t="shared" si="17"/>
        <v>16</v>
      </c>
      <c r="H41" s="12" t="str">
        <f t="shared" si="18"/>
        <v>S.Y.</v>
      </c>
      <c r="I41" s="8">
        <v>1</v>
      </c>
      <c r="J41" s="53">
        <f t="shared" ref="J41" si="24">G41*I41</f>
        <v>16</v>
      </c>
    </row>
    <row r="42" spans="1:10" x14ac:dyDescent="0.25">
      <c r="A42" s="12">
        <f t="shared" si="20"/>
        <v>7</v>
      </c>
      <c r="B42" s="5" t="s">
        <v>96</v>
      </c>
      <c r="C42" s="41">
        <v>8</v>
      </c>
      <c r="D42" s="19" t="s">
        <v>27</v>
      </c>
      <c r="E42" s="35"/>
      <c r="F42" s="35"/>
      <c r="G42" s="52">
        <f t="shared" si="17"/>
        <v>8</v>
      </c>
      <c r="H42" s="12" t="str">
        <f t="shared" si="18"/>
        <v>S.Y.</v>
      </c>
      <c r="I42" s="8">
        <v>1</v>
      </c>
      <c r="J42" s="53">
        <f t="shared" si="19"/>
        <v>8</v>
      </c>
    </row>
    <row r="43" spans="1:10" x14ac:dyDescent="0.25">
      <c r="A43" s="12">
        <f t="shared" si="20"/>
        <v>8</v>
      </c>
      <c r="B43" s="5" t="s">
        <v>97</v>
      </c>
      <c r="C43" s="41">
        <v>8</v>
      </c>
      <c r="D43" s="19" t="s">
        <v>27</v>
      </c>
      <c r="E43" s="35"/>
      <c r="F43" s="35"/>
      <c r="G43" s="52">
        <f t="shared" si="17"/>
        <v>8</v>
      </c>
      <c r="H43" s="12" t="str">
        <f t="shared" si="18"/>
        <v>S.Y.</v>
      </c>
      <c r="I43" s="6">
        <v>1</v>
      </c>
      <c r="J43" s="53">
        <f t="shared" si="19"/>
        <v>8</v>
      </c>
    </row>
    <row r="44" spans="1:10" x14ac:dyDescent="0.25">
      <c r="A44" s="12">
        <f t="shared" si="20"/>
        <v>9</v>
      </c>
      <c r="B44" s="5" t="s">
        <v>85</v>
      </c>
      <c r="C44" s="41">
        <v>18</v>
      </c>
      <c r="D44" s="19" t="s">
        <v>27</v>
      </c>
      <c r="E44" s="35"/>
      <c r="F44" s="35"/>
      <c r="G44" s="52">
        <f t="shared" si="17"/>
        <v>18</v>
      </c>
      <c r="H44" s="12" t="str">
        <f t="shared" si="18"/>
        <v>S.Y.</v>
      </c>
      <c r="I44" s="8">
        <v>1</v>
      </c>
      <c r="J44" s="53">
        <f t="shared" si="19"/>
        <v>18</v>
      </c>
    </row>
    <row r="45" spans="1:10" x14ac:dyDescent="0.25">
      <c r="A45" s="12">
        <f t="shared" si="20"/>
        <v>10</v>
      </c>
      <c r="B45" s="5" t="s">
        <v>104</v>
      </c>
      <c r="C45" s="41">
        <v>400</v>
      </c>
      <c r="D45" s="19" t="s">
        <v>14</v>
      </c>
      <c r="E45" s="35"/>
      <c r="F45" s="35"/>
      <c r="G45" s="52">
        <f t="shared" si="17"/>
        <v>400</v>
      </c>
      <c r="H45" s="12" t="str">
        <f t="shared" si="18"/>
        <v>L.F.</v>
      </c>
      <c r="I45" s="8">
        <v>1</v>
      </c>
      <c r="J45" s="53">
        <f t="shared" ref="J45" si="25">G45*I45</f>
        <v>400</v>
      </c>
    </row>
    <row r="46" spans="1:10" x14ac:dyDescent="0.25">
      <c r="A46" s="12">
        <f t="shared" si="20"/>
        <v>11</v>
      </c>
      <c r="B46" s="5" t="s">
        <v>106</v>
      </c>
      <c r="C46" s="41">
        <v>22</v>
      </c>
      <c r="D46" s="19" t="s">
        <v>14</v>
      </c>
      <c r="E46" s="35"/>
      <c r="F46" s="35"/>
      <c r="G46" s="52">
        <f t="shared" si="17"/>
        <v>22</v>
      </c>
      <c r="H46" s="12" t="str">
        <f t="shared" si="18"/>
        <v>L.F.</v>
      </c>
      <c r="I46" s="8">
        <v>2</v>
      </c>
      <c r="J46" s="53">
        <f t="shared" ref="J46" si="26">G46*I46</f>
        <v>44</v>
      </c>
    </row>
    <row r="47" spans="1:10" x14ac:dyDescent="0.25">
      <c r="A47" s="12">
        <f t="shared" si="20"/>
        <v>12</v>
      </c>
      <c r="B47" s="5" t="s">
        <v>19</v>
      </c>
      <c r="C47" s="41">
        <v>710</v>
      </c>
      <c r="D47" s="19" t="s">
        <v>27</v>
      </c>
      <c r="E47" s="35"/>
      <c r="F47" s="35"/>
      <c r="G47" s="52">
        <f t="shared" si="17"/>
        <v>710</v>
      </c>
      <c r="H47" s="12" t="str">
        <f t="shared" si="18"/>
        <v>S.Y.</v>
      </c>
      <c r="I47" s="6">
        <v>1</v>
      </c>
      <c r="J47" s="53">
        <f t="shared" si="19"/>
        <v>710</v>
      </c>
    </row>
    <row r="48" spans="1:10" ht="15.4" customHeight="1" thickBot="1" x14ac:dyDescent="0.3">
      <c r="A48" s="13"/>
      <c r="D48" s="23"/>
      <c r="E48" s="14" t="s">
        <v>12</v>
      </c>
      <c r="F48" s="15"/>
      <c r="G48" s="59"/>
      <c r="H48" s="55"/>
      <c r="I48" s="14" t="s">
        <v>12</v>
      </c>
      <c r="J48" s="56">
        <f>SUM(J36:J47)</f>
        <v>2156</v>
      </c>
    </row>
    <row r="49" spans="1:10" ht="15.75" x14ac:dyDescent="0.25">
      <c r="A49" s="65" t="s">
        <v>86</v>
      </c>
      <c r="B49" s="66"/>
      <c r="C49" s="66"/>
      <c r="D49" s="67"/>
      <c r="E49" s="34"/>
      <c r="F49" s="34"/>
      <c r="G49" s="10"/>
      <c r="H49" s="49"/>
      <c r="I49" s="49"/>
      <c r="J49" s="11"/>
    </row>
    <row r="50" spans="1:10" x14ac:dyDescent="0.25">
      <c r="A50" s="12">
        <v>1</v>
      </c>
      <c r="B50" s="5" t="s">
        <v>87</v>
      </c>
      <c r="C50" s="41">
        <v>1</v>
      </c>
      <c r="D50" s="19" t="s">
        <v>15</v>
      </c>
      <c r="E50" s="35"/>
      <c r="F50" s="35"/>
      <c r="G50" s="52">
        <f t="shared" ref="G50:G52" si="27">$C50</f>
        <v>1</v>
      </c>
      <c r="H50" s="12" t="str">
        <f t="shared" ref="H50:H52" si="28">$D50</f>
        <v>EA.</v>
      </c>
      <c r="I50" s="8">
        <v>1</v>
      </c>
      <c r="J50" s="53">
        <f t="shared" ref="J50:J52" si="29">G50*I50</f>
        <v>1</v>
      </c>
    </row>
    <row r="51" spans="1:10" x14ac:dyDescent="0.25">
      <c r="A51" s="12">
        <f>A50+1</f>
        <v>2</v>
      </c>
      <c r="B51" s="5" t="s">
        <v>88</v>
      </c>
      <c r="C51" s="41">
        <v>5</v>
      </c>
      <c r="D51" s="19" t="s">
        <v>27</v>
      </c>
      <c r="E51" s="35"/>
      <c r="F51" s="35"/>
      <c r="G51" s="52">
        <f t="shared" si="27"/>
        <v>5</v>
      </c>
      <c r="H51" s="12" t="str">
        <f t="shared" si="28"/>
        <v>S.Y.</v>
      </c>
      <c r="I51" s="8">
        <v>1</v>
      </c>
      <c r="J51" s="53">
        <f t="shared" si="29"/>
        <v>5</v>
      </c>
    </row>
    <row r="52" spans="1:10" x14ac:dyDescent="0.25">
      <c r="A52" s="12">
        <f t="shared" ref="A52" si="30">A51+1</f>
        <v>3</v>
      </c>
      <c r="B52" s="5" t="s">
        <v>29</v>
      </c>
      <c r="C52" s="41">
        <v>12</v>
      </c>
      <c r="D52" s="19" t="s">
        <v>14</v>
      </c>
      <c r="E52" s="35"/>
      <c r="F52" s="35"/>
      <c r="G52" s="52">
        <f t="shared" si="27"/>
        <v>12</v>
      </c>
      <c r="H52" s="12" t="str">
        <f t="shared" si="28"/>
        <v>L.F.</v>
      </c>
      <c r="I52" s="8">
        <v>1</v>
      </c>
      <c r="J52" s="53">
        <f t="shared" si="29"/>
        <v>12</v>
      </c>
    </row>
    <row r="53" spans="1:10" ht="15.4" customHeight="1" thickBot="1" x14ac:dyDescent="0.3">
      <c r="A53" s="13"/>
      <c r="D53" s="23"/>
      <c r="E53" s="14" t="s">
        <v>12</v>
      </c>
      <c r="F53" s="15"/>
      <c r="G53" s="59"/>
      <c r="H53" s="55"/>
      <c r="I53" s="14" t="s">
        <v>12</v>
      </c>
      <c r="J53" s="56">
        <f>SUM(J50:J52)</f>
        <v>18</v>
      </c>
    </row>
    <row r="54" spans="1:10" ht="15.75" x14ac:dyDescent="0.25">
      <c r="A54" s="65" t="s">
        <v>89</v>
      </c>
      <c r="B54" s="66"/>
      <c r="C54" s="66"/>
      <c r="D54" s="67"/>
      <c r="E54" s="34"/>
      <c r="F54" s="34"/>
      <c r="G54" s="10"/>
      <c r="H54" s="49"/>
      <c r="I54" s="49"/>
      <c r="J54" s="11"/>
    </row>
    <row r="55" spans="1:10" x14ac:dyDescent="0.25">
      <c r="A55" s="12">
        <v>1</v>
      </c>
      <c r="B55" s="5" t="s">
        <v>28</v>
      </c>
      <c r="C55" s="41">
        <v>723</v>
      </c>
      <c r="D55" s="19" t="s">
        <v>26</v>
      </c>
      <c r="E55" s="35"/>
      <c r="F55" s="35"/>
      <c r="G55" s="52">
        <f t="shared" ref="G55:G58" si="31">$C55</f>
        <v>723</v>
      </c>
      <c r="H55" s="12" t="str">
        <f t="shared" ref="H55:H58" si="32">$D55</f>
        <v>C.Y.</v>
      </c>
      <c r="I55" s="8">
        <v>1</v>
      </c>
      <c r="J55" s="53">
        <f t="shared" ref="J55:J58" si="33">G55*I55</f>
        <v>723</v>
      </c>
    </row>
    <row r="56" spans="1:10" x14ac:dyDescent="0.25">
      <c r="A56" s="12">
        <f>A55+1</f>
        <v>2</v>
      </c>
      <c r="B56" s="5" t="s">
        <v>91</v>
      </c>
      <c r="C56" s="41">
        <v>35</v>
      </c>
      <c r="D56" s="19" t="s">
        <v>27</v>
      </c>
      <c r="E56" s="35"/>
      <c r="F56" s="35"/>
      <c r="G56" s="52">
        <f t="shared" si="31"/>
        <v>35</v>
      </c>
      <c r="H56" s="12" t="str">
        <f t="shared" si="32"/>
        <v>S.Y.</v>
      </c>
      <c r="I56" s="8">
        <v>1</v>
      </c>
      <c r="J56" s="53">
        <f t="shared" si="33"/>
        <v>35</v>
      </c>
    </row>
    <row r="57" spans="1:10" x14ac:dyDescent="0.25">
      <c r="A57" s="12">
        <f>A56+1</f>
        <v>3</v>
      </c>
      <c r="B57" s="5" t="s">
        <v>90</v>
      </c>
      <c r="C57" s="41">
        <v>7</v>
      </c>
      <c r="D57" s="19" t="s">
        <v>27</v>
      </c>
      <c r="E57" s="35"/>
      <c r="F57" s="35"/>
      <c r="G57" s="52">
        <f t="shared" si="31"/>
        <v>7</v>
      </c>
      <c r="H57" s="12" t="str">
        <f t="shared" si="32"/>
        <v>S.Y.</v>
      </c>
      <c r="I57" s="8">
        <v>1</v>
      </c>
      <c r="J57" s="53">
        <f t="shared" ref="J57" si="34">G57*I57</f>
        <v>7</v>
      </c>
    </row>
    <row r="58" spans="1:10" x14ac:dyDescent="0.25">
      <c r="A58" s="12">
        <f t="shared" ref="A58" si="35">A57+1</f>
        <v>4</v>
      </c>
      <c r="B58" s="5" t="s">
        <v>19</v>
      </c>
      <c r="C58" s="41">
        <v>1255</v>
      </c>
      <c r="D58" s="19" t="s">
        <v>27</v>
      </c>
      <c r="E58" s="35"/>
      <c r="F58" s="35"/>
      <c r="G58" s="52">
        <f t="shared" si="31"/>
        <v>1255</v>
      </c>
      <c r="H58" s="12" t="str">
        <f t="shared" si="32"/>
        <v>S.Y.</v>
      </c>
      <c r="I58" s="8">
        <v>1</v>
      </c>
      <c r="J58" s="53">
        <f t="shared" si="33"/>
        <v>1255</v>
      </c>
    </row>
    <row r="59" spans="1:10" ht="15.4" customHeight="1" thickBot="1" x14ac:dyDescent="0.3">
      <c r="A59" s="13"/>
      <c r="D59" s="23"/>
      <c r="E59" s="14" t="s">
        <v>12</v>
      </c>
      <c r="F59" s="15"/>
      <c r="G59" s="59"/>
      <c r="H59" s="55"/>
      <c r="I59" s="14" t="s">
        <v>12</v>
      </c>
      <c r="J59" s="56">
        <f>SUM(J55:J58)</f>
        <v>2020</v>
      </c>
    </row>
    <row r="60" spans="1:10" ht="15.75" x14ac:dyDescent="0.25">
      <c r="A60" s="65" t="s">
        <v>66</v>
      </c>
      <c r="B60" s="66"/>
      <c r="C60" s="66"/>
      <c r="D60" s="67"/>
      <c r="E60" s="34"/>
      <c r="F60" s="34"/>
      <c r="G60" s="10"/>
      <c r="H60" s="49"/>
      <c r="I60" s="49"/>
      <c r="J60" s="11"/>
    </row>
    <row r="61" spans="1:10" x14ac:dyDescent="0.25">
      <c r="A61" s="12">
        <v>1</v>
      </c>
      <c r="B61" s="5" t="s">
        <v>39</v>
      </c>
      <c r="C61" s="41">
        <v>141</v>
      </c>
      <c r="D61" s="19" t="s">
        <v>14</v>
      </c>
      <c r="E61" s="35"/>
      <c r="F61" s="35"/>
      <c r="G61" s="52">
        <f t="shared" ref="G61:G66" si="36">$C61</f>
        <v>141</v>
      </c>
      <c r="H61" s="12" t="str">
        <f t="shared" ref="H61:H66" si="37">$D61</f>
        <v>L.F.</v>
      </c>
      <c r="I61" s="6">
        <v>1</v>
      </c>
      <c r="J61" s="53">
        <f t="shared" ref="J61:J66" si="38">G61*I61</f>
        <v>141</v>
      </c>
    </row>
    <row r="62" spans="1:10" x14ac:dyDescent="0.25">
      <c r="A62" s="12">
        <f>A61+1</f>
        <v>2</v>
      </c>
      <c r="B62" s="5" t="s">
        <v>32</v>
      </c>
      <c r="C62" s="41">
        <v>1</v>
      </c>
      <c r="D62" s="19" t="s">
        <v>15</v>
      </c>
      <c r="E62" s="35"/>
      <c r="F62" s="35"/>
      <c r="G62" s="52">
        <f t="shared" si="36"/>
        <v>1</v>
      </c>
      <c r="H62" s="12" t="str">
        <f t="shared" si="37"/>
        <v>EA.</v>
      </c>
      <c r="I62" s="6">
        <v>1</v>
      </c>
      <c r="J62" s="53">
        <f t="shared" si="38"/>
        <v>1</v>
      </c>
    </row>
    <row r="63" spans="1:10" x14ac:dyDescent="0.25">
      <c r="A63" s="12">
        <f t="shared" ref="A63:A66" si="39">A62+1</f>
        <v>3</v>
      </c>
      <c r="B63" s="5" t="s">
        <v>40</v>
      </c>
      <c r="C63" s="41">
        <v>1</v>
      </c>
      <c r="D63" s="19" t="s">
        <v>15</v>
      </c>
      <c r="E63" s="35"/>
      <c r="F63" s="35"/>
      <c r="G63" s="52">
        <f t="shared" si="36"/>
        <v>1</v>
      </c>
      <c r="H63" s="12" t="str">
        <f t="shared" si="37"/>
        <v>EA.</v>
      </c>
      <c r="I63" s="6">
        <v>1</v>
      </c>
      <c r="J63" s="53">
        <f t="shared" si="38"/>
        <v>1</v>
      </c>
    </row>
    <row r="64" spans="1:10" x14ac:dyDescent="0.25">
      <c r="A64" s="12">
        <f t="shared" si="39"/>
        <v>4</v>
      </c>
      <c r="B64" s="5" t="s">
        <v>69</v>
      </c>
      <c r="C64" s="41">
        <v>1</v>
      </c>
      <c r="D64" s="19" t="s">
        <v>15</v>
      </c>
      <c r="E64" s="35"/>
      <c r="F64" s="35"/>
      <c r="G64" s="52">
        <f t="shared" si="36"/>
        <v>1</v>
      </c>
      <c r="H64" s="12" t="str">
        <f t="shared" si="37"/>
        <v>EA.</v>
      </c>
      <c r="I64" s="6">
        <v>1</v>
      </c>
      <c r="J64" s="53">
        <f t="shared" ref="J64" si="40">G64*I64</f>
        <v>1</v>
      </c>
    </row>
    <row r="65" spans="1:10" x14ac:dyDescent="0.25">
      <c r="A65" s="12">
        <f t="shared" si="39"/>
        <v>5</v>
      </c>
      <c r="B65" s="5" t="s">
        <v>41</v>
      </c>
      <c r="C65" s="41">
        <v>141</v>
      </c>
      <c r="D65" s="19" t="s">
        <v>14</v>
      </c>
      <c r="E65" s="35"/>
      <c r="F65" s="35"/>
      <c r="G65" s="52">
        <f t="shared" si="36"/>
        <v>141</v>
      </c>
      <c r="H65" s="12" t="str">
        <f t="shared" si="37"/>
        <v>L.F.</v>
      </c>
      <c r="I65" s="6">
        <v>1</v>
      </c>
      <c r="J65" s="53">
        <f t="shared" si="38"/>
        <v>141</v>
      </c>
    </row>
    <row r="66" spans="1:10" x14ac:dyDescent="0.25">
      <c r="A66" s="12">
        <f t="shared" si="39"/>
        <v>6</v>
      </c>
      <c r="B66" s="5" t="s">
        <v>36</v>
      </c>
      <c r="C66" s="41">
        <v>141</v>
      </c>
      <c r="D66" s="19" t="s">
        <v>14</v>
      </c>
      <c r="E66" s="35"/>
      <c r="F66" s="35"/>
      <c r="G66" s="52">
        <f t="shared" si="36"/>
        <v>141</v>
      </c>
      <c r="H66" s="12" t="str">
        <f t="shared" si="37"/>
        <v>L.F.</v>
      </c>
      <c r="I66" s="6">
        <v>1</v>
      </c>
      <c r="J66" s="53">
        <f t="shared" si="38"/>
        <v>141</v>
      </c>
    </row>
    <row r="67" spans="1:10" ht="15.75" thickBot="1" x14ac:dyDescent="0.3">
      <c r="A67" s="13"/>
      <c r="D67" s="23"/>
      <c r="E67" s="14" t="s">
        <v>12</v>
      </c>
      <c r="F67" s="15"/>
      <c r="G67" s="59"/>
      <c r="H67" s="55"/>
      <c r="I67" s="14" t="s">
        <v>12</v>
      </c>
      <c r="J67" s="56">
        <f>SUM(J61:J66)</f>
        <v>426</v>
      </c>
    </row>
    <row r="68" spans="1:10" ht="15.75" x14ac:dyDescent="0.25">
      <c r="A68" s="65" t="s">
        <v>67</v>
      </c>
      <c r="B68" s="66"/>
      <c r="C68" s="66"/>
      <c r="D68" s="67"/>
      <c r="E68" s="34"/>
      <c r="F68" s="34"/>
      <c r="G68" s="10"/>
      <c r="H68" s="49"/>
      <c r="I68" s="49"/>
      <c r="J68" s="11"/>
    </row>
    <row r="69" spans="1:10" x14ac:dyDescent="0.25">
      <c r="A69" s="12">
        <v>1</v>
      </c>
      <c r="B69" s="5" t="s">
        <v>46</v>
      </c>
      <c r="C69" s="41">
        <v>2557</v>
      </c>
      <c r="D69" s="19" t="s">
        <v>14</v>
      </c>
      <c r="E69" s="35"/>
      <c r="F69" s="35"/>
      <c r="G69" s="52">
        <f t="shared" ref="G69:G77" si="41">$C69</f>
        <v>2557</v>
      </c>
      <c r="H69" s="12" t="str">
        <f t="shared" ref="H69:H77" si="42">$D69</f>
        <v>L.F.</v>
      </c>
      <c r="I69" s="6">
        <v>1</v>
      </c>
      <c r="J69" s="53">
        <f t="shared" ref="J69:J77" si="43">G69*I69</f>
        <v>2557</v>
      </c>
    </row>
    <row r="70" spans="1:10" x14ac:dyDescent="0.25">
      <c r="A70" s="12">
        <f>A69+1</f>
        <v>2</v>
      </c>
      <c r="B70" s="5" t="s">
        <v>39</v>
      </c>
      <c r="C70" s="41">
        <v>398</v>
      </c>
      <c r="D70" s="19" t="s">
        <v>14</v>
      </c>
      <c r="E70" s="35"/>
      <c r="F70" s="35"/>
      <c r="G70" s="52">
        <f t="shared" si="41"/>
        <v>398</v>
      </c>
      <c r="H70" s="12" t="str">
        <f t="shared" si="42"/>
        <v>L.F.</v>
      </c>
      <c r="I70" s="6">
        <v>1</v>
      </c>
      <c r="J70" s="53">
        <f t="shared" ref="J70" si="44">G70*I70</f>
        <v>398</v>
      </c>
    </row>
    <row r="71" spans="1:10" x14ac:dyDescent="0.25">
      <c r="A71" s="12">
        <f t="shared" ref="A71:A77" si="45">A70+1</f>
        <v>3</v>
      </c>
      <c r="B71" s="5" t="s">
        <v>30</v>
      </c>
      <c r="C71" s="41">
        <v>824</v>
      </c>
      <c r="D71" s="19" t="s">
        <v>14</v>
      </c>
      <c r="E71" s="35"/>
      <c r="F71" s="35"/>
      <c r="G71" s="52">
        <f t="shared" si="41"/>
        <v>824</v>
      </c>
      <c r="H71" s="12" t="str">
        <f t="shared" si="42"/>
        <v>L.F.</v>
      </c>
      <c r="I71" s="6">
        <v>1</v>
      </c>
      <c r="J71" s="53">
        <f t="shared" ref="J71:J72" si="46">G71*I71</f>
        <v>824</v>
      </c>
    </row>
    <row r="72" spans="1:10" x14ac:dyDescent="0.25">
      <c r="A72" s="12">
        <f t="shared" si="45"/>
        <v>4</v>
      </c>
      <c r="B72" s="5" t="s">
        <v>31</v>
      </c>
      <c r="C72" s="41">
        <v>201</v>
      </c>
      <c r="D72" s="19" t="s">
        <v>14</v>
      </c>
      <c r="E72" s="35"/>
      <c r="F72" s="35"/>
      <c r="G72" s="52">
        <f t="shared" si="41"/>
        <v>201</v>
      </c>
      <c r="H72" s="12" t="str">
        <f t="shared" si="42"/>
        <v>L.F.</v>
      </c>
      <c r="I72" s="6">
        <v>1</v>
      </c>
      <c r="J72" s="53">
        <f t="shared" si="46"/>
        <v>201</v>
      </c>
    </row>
    <row r="73" spans="1:10" x14ac:dyDescent="0.25">
      <c r="A73" s="12">
        <f t="shared" si="45"/>
        <v>5</v>
      </c>
      <c r="B73" s="5" t="s">
        <v>68</v>
      </c>
      <c r="C73" s="41">
        <v>160</v>
      </c>
      <c r="D73" s="19" t="s">
        <v>14</v>
      </c>
      <c r="E73" s="35"/>
      <c r="F73" s="35"/>
      <c r="G73" s="52">
        <f t="shared" si="41"/>
        <v>160</v>
      </c>
      <c r="H73" s="12" t="str">
        <f t="shared" si="42"/>
        <v>L.F.</v>
      </c>
      <c r="I73" s="6">
        <v>1</v>
      </c>
      <c r="J73" s="53">
        <f t="shared" ref="J73" si="47">G73*I73</f>
        <v>160</v>
      </c>
    </row>
    <row r="74" spans="1:10" x14ac:dyDescent="0.25">
      <c r="A74" s="12">
        <f t="shared" si="45"/>
        <v>6</v>
      </c>
      <c r="B74" s="5" t="s">
        <v>32</v>
      </c>
      <c r="C74" s="41">
        <v>7</v>
      </c>
      <c r="D74" s="19" t="s">
        <v>15</v>
      </c>
      <c r="E74" s="35"/>
      <c r="F74" s="35"/>
      <c r="G74" s="52">
        <f t="shared" si="41"/>
        <v>7</v>
      </c>
      <c r="H74" s="12" t="str">
        <f t="shared" si="42"/>
        <v>EA.</v>
      </c>
      <c r="I74" s="6">
        <v>1</v>
      </c>
      <c r="J74" s="53">
        <f t="shared" si="43"/>
        <v>7</v>
      </c>
    </row>
    <row r="75" spans="1:10" x14ac:dyDescent="0.25">
      <c r="A75" s="12">
        <f t="shared" si="45"/>
        <v>7</v>
      </c>
      <c r="B75" s="5" t="s">
        <v>11</v>
      </c>
      <c r="C75" s="41">
        <v>9.91</v>
      </c>
      <c r="D75" s="19" t="s">
        <v>15</v>
      </c>
      <c r="E75" s="35"/>
      <c r="F75" s="35"/>
      <c r="G75" s="52">
        <f t="shared" si="41"/>
        <v>9.91</v>
      </c>
      <c r="H75" s="12" t="str">
        <f t="shared" si="42"/>
        <v>EA.</v>
      </c>
      <c r="I75" s="6">
        <v>1</v>
      </c>
      <c r="J75" s="53">
        <f t="shared" ref="J75" si="48">G75*I75</f>
        <v>9.91</v>
      </c>
    </row>
    <row r="76" spans="1:10" x14ac:dyDescent="0.25">
      <c r="A76" s="12">
        <f t="shared" si="45"/>
        <v>8</v>
      </c>
      <c r="B76" s="5" t="s">
        <v>41</v>
      </c>
      <c r="C76" s="41">
        <v>141</v>
      </c>
      <c r="D76" s="19" t="s">
        <v>14</v>
      </c>
      <c r="E76" s="35"/>
      <c r="F76" s="35"/>
      <c r="G76" s="52">
        <f t="shared" si="41"/>
        <v>141</v>
      </c>
      <c r="H76" s="12" t="str">
        <f t="shared" si="42"/>
        <v>L.F.</v>
      </c>
      <c r="I76" s="6">
        <v>1</v>
      </c>
      <c r="J76" s="53">
        <f t="shared" si="43"/>
        <v>141</v>
      </c>
    </row>
    <row r="77" spans="1:10" x14ac:dyDescent="0.25">
      <c r="A77" s="12">
        <f t="shared" si="45"/>
        <v>9</v>
      </c>
      <c r="B77" s="5" t="s">
        <v>36</v>
      </c>
      <c r="C77" s="41">
        <v>141</v>
      </c>
      <c r="D77" s="19" t="s">
        <v>14</v>
      </c>
      <c r="E77" s="35"/>
      <c r="F77" s="35"/>
      <c r="G77" s="52">
        <f t="shared" si="41"/>
        <v>141</v>
      </c>
      <c r="H77" s="12" t="str">
        <f t="shared" si="42"/>
        <v>L.F.</v>
      </c>
      <c r="I77" s="6">
        <v>1</v>
      </c>
      <c r="J77" s="53">
        <f t="shared" si="43"/>
        <v>141</v>
      </c>
    </row>
    <row r="78" spans="1:10" ht="15.75" thickBot="1" x14ac:dyDescent="0.3">
      <c r="A78" s="13"/>
      <c r="D78" s="23"/>
      <c r="E78" s="14" t="s">
        <v>12</v>
      </c>
      <c r="F78" s="15"/>
      <c r="G78" s="59"/>
      <c r="H78" s="55"/>
      <c r="I78" s="14" t="s">
        <v>12</v>
      </c>
      <c r="J78" s="56">
        <f>SUM(J69:J77)</f>
        <v>4438.91</v>
      </c>
    </row>
    <row r="79" spans="1:10" ht="15.75" x14ac:dyDescent="0.25">
      <c r="A79" s="65" t="s">
        <v>101</v>
      </c>
      <c r="B79" s="66"/>
      <c r="C79" s="66"/>
      <c r="D79" s="67"/>
      <c r="E79" s="34"/>
      <c r="F79" s="34"/>
      <c r="G79" s="10"/>
      <c r="H79" s="49"/>
      <c r="I79" s="49"/>
      <c r="J79" s="11"/>
    </row>
    <row r="80" spans="1:10" x14ac:dyDescent="0.25">
      <c r="A80" s="12">
        <v>1</v>
      </c>
      <c r="B80" s="5" t="s">
        <v>42</v>
      </c>
      <c r="C80" s="41">
        <v>285</v>
      </c>
      <c r="D80" s="24" t="s">
        <v>14</v>
      </c>
      <c r="E80" s="38"/>
      <c r="F80" s="38"/>
      <c r="G80" s="52">
        <f t="shared" ref="G80:G87" si="49">$C80</f>
        <v>285</v>
      </c>
      <c r="H80" s="12" t="str">
        <f t="shared" ref="H80:H87" si="50">$D80</f>
        <v>L.F.</v>
      </c>
      <c r="I80" s="6">
        <v>1</v>
      </c>
      <c r="J80" s="53">
        <f t="shared" ref="J80:J84" si="51">G80*I80</f>
        <v>285</v>
      </c>
    </row>
    <row r="81" spans="1:10" x14ac:dyDescent="0.25">
      <c r="A81" s="12">
        <f>A80+1</f>
        <v>2</v>
      </c>
      <c r="B81" s="5" t="s">
        <v>33</v>
      </c>
      <c r="C81" s="41">
        <v>1</v>
      </c>
      <c r="D81" s="24" t="s">
        <v>15</v>
      </c>
      <c r="E81" s="38"/>
      <c r="F81" s="38"/>
      <c r="G81" s="52">
        <f t="shared" si="49"/>
        <v>1</v>
      </c>
      <c r="H81" s="12" t="str">
        <f t="shared" si="50"/>
        <v>EA.</v>
      </c>
      <c r="I81" s="6">
        <v>1</v>
      </c>
      <c r="J81" s="53">
        <f t="shared" si="51"/>
        <v>1</v>
      </c>
    </row>
    <row r="82" spans="1:10" x14ac:dyDescent="0.25">
      <c r="A82" s="12">
        <f t="shared" ref="A82:A91" si="52">A81+1</f>
        <v>3</v>
      </c>
      <c r="B82" s="5" t="s">
        <v>34</v>
      </c>
      <c r="C82" s="41">
        <v>1</v>
      </c>
      <c r="D82" s="24" t="s">
        <v>15</v>
      </c>
      <c r="E82" s="38"/>
      <c r="F82" s="38"/>
      <c r="G82" s="52">
        <f t="shared" si="49"/>
        <v>1</v>
      </c>
      <c r="H82" s="12" t="str">
        <f t="shared" si="50"/>
        <v>EA.</v>
      </c>
      <c r="I82" s="6">
        <v>1</v>
      </c>
      <c r="J82" s="53">
        <f t="shared" si="51"/>
        <v>1</v>
      </c>
    </row>
    <row r="83" spans="1:10" x14ac:dyDescent="0.25">
      <c r="A83" s="12">
        <f t="shared" si="52"/>
        <v>4</v>
      </c>
      <c r="B83" s="5" t="s">
        <v>43</v>
      </c>
      <c r="C83" s="48">
        <v>0.8</v>
      </c>
      <c r="D83" s="24" t="s">
        <v>16</v>
      </c>
      <c r="E83" s="38"/>
      <c r="F83" s="38"/>
      <c r="G83" s="54">
        <f t="shared" si="49"/>
        <v>0.8</v>
      </c>
      <c r="H83" s="12" t="str">
        <f t="shared" si="50"/>
        <v>TONS</v>
      </c>
      <c r="I83" s="6">
        <v>1</v>
      </c>
      <c r="J83" s="53">
        <f t="shared" si="51"/>
        <v>0.8</v>
      </c>
    </row>
    <row r="84" spans="1:10" x14ac:dyDescent="0.25">
      <c r="A84" s="12">
        <f t="shared" si="52"/>
        <v>5</v>
      </c>
      <c r="B84" s="5" t="s">
        <v>44</v>
      </c>
      <c r="C84" s="41">
        <v>1</v>
      </c>
      <c r="D84" s="24" t="s">
        <v>15</v>
      </c>
      <c r="E84" s="38"/>
      <c r="F84" s="38"/>
      <c r="G84" s="52">
        <f t="shared" si="49"/>
        <v>1</v>
      </c>
      <c r="H84" s="12" t="str">
        <f t="shared" si="50"/>
        <v>EA.</v>
      </c>
      <c r="I84" s="6">
        <v>1</v>
      </c>
      <c r="J84" s="53">
        <f t="shared" si="51"/>
        <v>1</v>
      </c>
    </row>
    <row r="85" spans="1:10" x14ac:dyDescent="0.25">
      <c r="A85" s="12">
        <f t="shared" si="52"/>
        <v>6</v>
      </c>
      <c r="B85" s="5" t="s">
        <v>56</v>
      </c>
      <c r="C85" s="41">
        <v>39</v>
      </c>
      <c r="D85" s="24" t="s">
        <v>27</v>
      </c>
      <c r="E85" s="38"/>
      <c r="F85" s="38"/>
      <c r="G85" s="52">
        <f t="shared" si="49"/>
        <v>39</v>
      </c>
      <c r="H85" s="12" t="str">
        <f t="shared" si="50"/>
        <v>S.Y.</v>
      </c>
      <c r="I85" s="6">
        <v>1</v>
      </c>
      <c r="J85" s="53">
        <f t="shared" ref="J85" si="53">G85*I85</f>
        <v>39</v>
      </c>
    </row>
    <row r="86" spans="1:10" x14ac:dyDescent="0.25">
      <c r="A86" s="12">
        <f t="shared" si="52"/>
        <v>7</v>
      </c>
      <c r="B86" s="5" t="s">
        <v>72</v>
      </c>
      <c r="C86" s="41">
        <v>88</v>
      </c>
      <c r="D86" s="24" t="s">
        <v>27</v>
      </c>
      <c r="E86" s="38"/>
      <c r="F86" s="38"/>
      <c r="G86" s="52">
        <f t="shared" si="49"/>
        <v>88</v>
      </c>
      <c r="H86" s="12" t="str">
        <f t="shared" si="50"/>
        <v>S.Y.</v>
      </c>
      <c r="I86" s="6">
        <v>1</v>
      </c>
      <c r="J86" s="53">
        <f t="shared" ref="J86" si="54">G86*I86</f>
        <v>88</v>
      </c>
    </row>
    <row r="87" spans="1:10" x14ac:dyDescent="0.25">
      <c r="A87" s="12">
        <f t="shared" si="52"/>
        <v>8</v>
      </c>
      <c r="B87" s="5" t="s">
        <v>70</v>
      </c>
      <c r="C87" s="41">
        <v>1</v>
      </c>
      <c r="D87" s="24" t="s">
        <v>15</v>
      </c>
      <c r="E87" s="38"/>
      <c r="F87" s="38"/>
      <c r="G87" s="52">
        <f t="shared" si="49"/>
        <v>1</v>
      </c>
      <c r="H87" s="12" t="str">
        <f t="shared" si="50"/>
        <v>EA.</v>
      </c>
      <c r="I87" s="6">
        <v>1</v>
      </c>
      <c r="J87" s="53">
        <f t="shared" ref="J87" si="55">G87*I87</f>
        <v>1</v>
      </c>
    </row>
    <row r="88" spans="1:10" x14ac:dyDescent="0.25">
      <c r="A88" s="12">
        <f t="shared" si="52"/>
        <v>9</v>
      </c>
      <c r="B88" s="5" t="s">
        <v>13</v>
      </c>
      <c r="C88" s="41">
        <v>1</v>
      </c>
      <c r="D88" s="24" t="s">
        <v>93</v>
      </c>
      <c r="E88" s="38"/>
      <c r="F88" s="38"/>
      <c r="G88" s="52">
        <f>$C88</f>
        <v>1</v>
      </c>
      <c r="H88" s="12" t="str">
        <f>$D88</f>
        <v>L.S</v>
      </c>
      <c r="I88" s="6">
        <v>1</v>
      </c>
      <c r="J88" s="53">
        <f>G88*I88</f>
        <v>1</v>
      </c>
    </row>
    <row r="89" spans="1:10" x14ac:dyDescent="0.25">
      <c r="A89" s="12">
        <f t="shared" si="52"/>
        <v>10</v>
      </c>
      <c r="B89" s="5" t="s">
        <v>45</v>
      </c>
      <c r="C89" s="41">
        <v>1</v>
      </c>
      <c r="D89" s="24" t="s">
        <v>93</v>
      </c>
      <c r="E89" s="38"/>
      <c r="F89" s="38"/>
      <c r="G89" s="52">
        <f>$C89</f>
        <v>1</v>
      </c>
      <c r="H89" s="12" t="str">
        <f>$D89</f>
        <v>L.S</v>
      </c>
      <c r="I89" s="6">
        <v>1</v>
      </c>
      <c r="J89" s="53">
        <f>G89*I89</f>
        <v>1</v>
      </c>
    </row>
    <row r="90" spans="1:10" x14ac:dyDescent="0.25">
      <c r="A90" s="12">
        <f t="shared" si="52"/>
        <v>11</v>
      </c>
      <c r="B90" s="5" t="s">
        <v>41</v>
      </c>
      <c r="C90" s="41">
        <v>285</v>
      </c>
      <c r="D90" s="24" t="s">
        <v>14</v>
      </c>
      <c r="E90" s="38"/>
      <c r="F90" s="38"/>
      <c r="G90" s="52">
        <f>$C90</f>
        <v>285</v>
      </c>
      <c r="H90" s="12" t="str">
        <f>$D90</f>
        <v>L.F.</v>
      </c>
      <c r="I90" s="6">
        <v>1</v>
      </c>
      <c r="J90" s="53">
        <f>G90*I90</f>
        <v>285</v>
      </c>
    </row>
    <row r="91" spans="1:10" x14ac:dyDescent="0.25">
      <c r="A91" s="12">
        <f t="shared" si="52"/>
        <v>12</v>
      </c>
      <c r="B91" s="5" t="s">
        <v>77</v>
      </c>
      <c r="C91" s="41">
        <v>1</v>
      </c>
      <c r="D91" s="24" t="s">
        <v>15</v>
      </c>
      <c r="E91" s="38"/>
      <c r="F91" s="38"/>
      <c r="G91" s="52">
        <f>$C91</f>
        <v>1</v>
      </c>
      <c r="H91" s="12" t="str">
        <f>$D91</f>
        <v>EA.</v>
      </c>
      <c r="I91" s="6">
        <v>1</v>
      </c>
      <c r="J91" s="53">
        <f>G91*I91</f>
        <v>1</v>
      </c>
    </row>
    <row r="92" spans="1:10" x14ac:dyDescent="0.25">
      <c r="A92" s="12">
        <f>A90+1</f>
        <v>12</v>
      </c>
      <c r="B92" s="5" t="s">
        <v>80</v>
      </c>
      <c r="C92" s="41">
        <v>1</v>
      </c>
      <c r="D92" s="24" t="s">
        <v>15</v>
      </c>
      <c r="E92" s="38"/>
      <c r="F92" s="38"/>
      <c r="G92" s="52">
        <f>$C92</f>
        <v>1</v>
      </c>
      <c r="H92" s="12" t="str">
        <f>$D92</f>
        <v>EA.</v>
      </c>
      <c r="I92" s="6">
        <v>1</v>
      </c>
      <c r="J92" s="53">
        <f>G92*I92</f>
        <v>1</v>
      </c>
    </row>
    <row r="93" spans="1:10" ht="15.75" thickBot="1" x14ac:dyDescent="0.3">
      <c r="A93" s="13"/>
      <c r="D93" s="23"/>
      <c r="E93" s="14" t="s">
        <v>12</v>
      </c>
      <c r="F93" s="15"/>
      <c r="G93" s="59"/>
      <c r="H93" s="55"/>
      <c r="I93" s="14" t="s">
        <v>12</v>
      </c>
      <c r="J93" s="56">
        <f>SUM(J80:J90)</f>
        <v>703.8</v>
      </c>
    </row>
    <row r="94" spans="1:10" ht="15.75" x14ac:dyDescent="0.25">
      <c r="A94" s="65" t="s">
        <v>71</v>
      </c>
      <c r="B94" s="66"/>
      <c r="C94" s="66"/>
      <c r="D94" s="67"/>
      <c r="E94" s="34"/>
      <c r="F94" s="34"/>
      <c r="G94" s="10"/>
      <c r="H94" s="49"/>
      <c r="I94" s="49"/>
      <c r="J94" s="11"/>
    </row>
    <row r="95" spans="1:10" x14ac:dyDescent="0.25">
      <c r="A95" s="12">
        <v>1</v>
      </c>
      <c r="B95" s="5" t="s">
        <v>42</v>
      </c>
      <c r="C95" s="41">
        <v>1490</v>
      </c>
      <c r="D95" s="24" t="s">
        <v>14</v>
      </c>
      <c r="E95" s="38"/>
      <c r="F95" s="38"/>
      <c r="G95" s="52">
        <f t="shared" ref="G95:G102" si="56">$C95</f>
        <v>1490</v>
      </c>
      <c r="H95" s="12" t="str">
        <f t="shared" ref="H95:H102" si="57">$D95</f>
        <v>L.F.</v>
      </c>
      <c r="I95" s="6">
        <v>1</v>
      </c>
      <c r="J95" s="53">
        <f t="shared" ref="J95:J102" si="58">G95*I95</f>
        <v>1490</v>
      </c>
    </row>
    <row r="96" spans="1:10" x14ac:dyDescent="0.25">
      <c r="A96" s="12">
        <f>A95+1</f>
        <v>2</v>
      </c>
      <c r="B96" s="5" t="s">
        <v>73</v>
      </c>
      <c r="C96" s="41">
        <v>293</v>
      </c>
      <c r="D96" s="24" t="s">
        <v>15</v>
      </c>
      <c r="E96" s="38"/>
      <c r="F96" s="38"/>
      <c r="G96" s="52">
        <f t="shared" si="56"/>
        <v>293</v>
      </c>
      <c r="H96" s="12" t="str">
        <f t="shared" si="57"/>
        <v>EA.</v>
      </c>
      <c r="I96" s="6">
        <v>1</v>
      </c>
      <c r="J96" s="53">
        <f t="shared" si="58"/>
        <v>293</v>
      </c>
    </row>
    <row r="97" spans="1:10" x14ac:dyDescent="0.25">
      <c r="A97" s="12">
        <f t="shared" ref="A97:A106" si="59">A96+1</f>
        <v>3</v>
      </c>
      <c r="B97" s="5" t="s">
        <v>34</v>
      </c>
      <c r="C97" s="41">
        <v>3</v>
      </c>
      <c r="D97" s="24" t="s">
        <v>15</v>
      </c>
      <c r="E97" s="38"/>
      <c r="F97" s="38"/>
      <c r="G97" s="52">
        <f t="shared" si="56"/>
        <v>3</v>
      </c>
      <c r="H97" s="12" t="str">
        <f t="shared" si="57"/>
        <v>EA.</v>
      </c>
      <c r="I97" s="6">
        <v>1</v>
      </c>
      <c r="J97" s="53">
        <f t="shared" si="58"/>
        <v>3</v>
      </c>
    </row>
    <row r="98" spans="1:10" x14ac:dyDescent="0.25">
      <c r="A98" s="12">
        <f t="shared" si="59"/>
        <v>4</v>
      </c>
      <c r="B98" s="5" t="s">
        <v>74</v>
      </c>
      <c r="C98" s="41">
        <v>3</v>
      </c>
      <c r="D98" s="24" t="s">
        <v>15</v>
      </c>
      <c r="E98" s="38"/>
      <c r="F98" s="38"/>
      <c r="G98" s="52">
        <f t="shared" si="56"/>
        <v>3</v>
      </c>
      <c r="H98" s="12" t="str">
        <f t="shared" si="57"/>
        <v>EA.</v>
      </c>
      <c r="I98" s="6">
        <v>1</v>
      </c>
      <c r="J98" s="53">
        <f t="shared" ref="J98" si="60">G98*I98</f>
        <v>3</v>
      </c>
    </row>
    <row r="99" spans="1:10" x14ac:dyDescent="0.25">
      <c r="A99" s="12">
        <f t="shared" si="59"/>
        <v>5</v>
      </c>
      <c r="B99" s="5" t="s">
        <v>43</v>
      </c>
      <c r="C99" s="48">
        <v>0.7</v>
      </c>
      <c r="D99" s="24" t="s">
        <v>16</v>
      </c>
      <c r="E99" s="38"/>
      <c r="F99" s="38"/>
      <c r="G99" s="54">
        <f t="shared" si="56"/>
        <v>0.7</v>
      </c>
      <c r="H99" s="12" t="str">
        <f t="shared" si="57"/>
        <v>TONS</v>
      </c>
      <c r="I99" s="6">
        <v>1</v>
      </c>
      <c r="J99" s="53">
        <f t="shared" si="58"/>
        <v>0.7</v>
      </c>
    </row>
    <row r="100" spans="1:10" x14ac:dyDescent="0.25">
      <c r="A100" s="12">
        <f t="shared" si="59"/>
        <v>6</v>
      </c>
      <c r="B100" s="5" t="s">
        <v>79</v>
      </c>
      <c r="C100" s="41">
        <v>1</v>
      </c>
      <c r="D100" s="24" t="s">
        <v>15</v>
      </c>
      <c r="E100" s="38"/>
      <c r="F100" s="38"/>
      <c r="G100" s="52">
        <f t="shared" si="56"/>
        <v>1</v>
      </c>
      <c r="H100" s="12" t="str">
        <f t="shared" si="57"/>
        <v>EA.</v>
      </c>
      <c r="I100" s="6">
        <v>1</v>
      </c>
      <c r="J100" s="53">
        <f t="shared" si="58"/>
        <v>1</v>
      </c>
    </row>
    <row r="101" spans="1:10" x14ac:dyDescent="0.25">
      <c r="A101" s="12">
        <f>A99+1</f>
        <v>6</v>
      </c>
      <c r="B101" s="5" t="s">
        <v>75</v>
      </c>
      <c r="C101" s="41">
        <v>41</v>
      </c>
      <c r="D101" s="24" t="s">
        <v>15</v>
      </c>
      <c r="E101" s="38"/>
      <c r="F101" s="38"/>
      <c r="G101" s="52">
        <f t="shared" si="56"/>
        <v>41</v>
      </c>
      <c r="H101" s="12" t="str">
        <f t="shared" si="57"/>
        <v>EA.</v>
      </c>
      <c r="I101" s="6">
        <v>1</v>
      </c>
      <c r="J101" s="53">
        <f t="shared" si="58"/>
        <v>41</v>
      </c>
    </row>
    <row r="102" spans="1:10" x14ac:dyDescent="0.25">
      <c r="A102" s="12">
        <f t="shared" si="59"/>
        <v>7</v>
      </c>
      <c r="B102" s="5" t="s">
        <v>76</v>
      </c>
      <c r="C102" s="41">
        <v>28</v>
      </c>
      <c r="D102" s="24" t="s">
        <v>15</v>
      </c>
      <c r="E102" s="38"/>
      <c r="F102" s="38"/>
      <c r="G102" s="52">
        <f t="shared" si="56"/>
        <v>28</v>
      </c>
      <c r="H102" s="12" t="str">
        <f t="shared" si="57"/>
        <v>EA.</v>
      </c>
      <c r="I102" s="6">
        <v>1</v>
      </c>
      <c r="J102" s="53">
        <f t="shared" si="58"/>
        <v>28</v>
      </c>
    </row>
    <row r="103" spans="1:10" x14ac:dyDescent="0.25">
      <c r="A103" s="12">
        <f t="shared" si="59"/>
        <v>8</v>
      </c>
      <c r="B103" s="5" t="s">
        <v>13</v>
      </c>
      <c r="C103" s="41">
        <v>1</v>
      </c>
      <c r="D103" s="24" t="s">
        <v>57</v>
      </c>
      <c r="E103" s="38"/>
      <c r="F103" s="38"/>
      <c r="G103" s="52">
        <f>$C103</f>
        <v>1</v>
      </c>
      <c r="H103" s="12" t="str">
        <f>$D103</f>
        <v>L.S.</v>
      </c>
      <c r="I103" s="6">
        <v>1</v>
      </c>
      <c r="J103" s="53">
        <f>G103*I103</f>
        <v>1</v>
      </c>
    </row>
    <row r="104" spans="1:10" x14ac:dyDescent="0.25">
      <c r="A104" s="12">
        <f t="shared" si="59"/>
        <v>9</v>
      </c>
      <c r="B104" s="5" t="s">
        <v>45</v>
      </c>
      <c r="C104" s="41">
        <v>1</v>
      </c>
      <c r="D104" s="24" t="s">
        <v>57</v>
      </c>
      <c r="E104" s="38"/>
      <c r="F104" s="38"/>
      <c r="G104" s="52">
        <f>$C104</f>
        <v>1</v>
      </c>
      <c r="H104" s="12" t="str">
        <f>$D104</f>
        <v>L.S.</v>
      </c>
      <c r="I104" s="6">
        <v>1</v>
      </c>
      <c r="J104" s="53">
        <f>G104*I104</f>
        <v>1</v>
      </c>
    </row>
    <row r="105" spans="1:10" x14ac:dyDescent="0.25">
      <c r="A105" s="12">
        <f t="shared" si="59"/>
        <v>10</v>
      </c>
      <c r="B105" s="5" t="s">
        <v>41</v>
      </c>
      <c r="C105" s="41">
        <v>1783</v>
      </c>
      <c r="D105" s="24" t="s">
        <v>14</v>
      </c>
      <c r="E105" s="38"/>
      <c r="F105" s="38"/>
      <c r="G105" s="52">
        <f>$C105</f>
        <v>1783</v>
      </c>
      <c r="H105" s="12" t="str">
        <f>$D105</f>
        <v>L.F.</v>
      </c>
      <c r="I105" s="6">
        <v>1</v>
      </c>
      <c r="J105" s="53">
        <f>G105*I105</f>
        <v>1783</v>
      </c>
    </row>
    <row r="106" spans="1:10" x14ac:dyDescent="0.25">
      <c r="A106" s="12">
        <f t="shared" si="59"/>
        <v>11</v>
      </c>
      <c r="B106" s="5" t="s">
        <v>78</v>
      </c>
      <c r="C106" s="41">
        <v>69</v>
      </c>
      <c r="D106" s="24" t="s">
        <v>15</v>
      </c>
      <c r="E106" s="38"/>
      <c r="F106" s="38"/>
      <c r="G106" s="52">
        <f>$C106</f>
        <v>69</v>
      </c>
      <c r="H106" s="12" t="str">
        <f>$D106</f>
        <v>EA.</v>
      </c>
      <c r="I106" s="6">
        <v>1</v>
      </c>
      <c r="J106" s="53">
        <f>G106*I106</f>
        <v>69</v>
      </c>
    </row>
    <row r="107" spans="1:10" ht="15.75" thickBot="1" x14ac:dyDescent="0.3">
      <c r="A107" s="13"/>
      <c r="D107" s="23"/>
      <c r="E107" s="14" t="s">
        <v>12</v>
      </c>
      <c r="F107" s="15"/>
      <c r="G107" s="59"/>
      <c r="H107" s="55"/>
      <c r="I107" s="14" t="s">
        <v>12</v>
      </c>
      <c r="J107" s="56">
        <f>SUM(J95:J106)</f>
        <v>3713.7</v>
      </c>
    </row>
    <row r="108" spans="1:10" ht="15.75" x14ac:dyDescent="0.25">
      <c r="A108" s="65" t="s">
        <v>17</v>
      </c>
      <c r="B108" s="66"/>
      <c r="C108" s="66"/>
      <c r="D108" s="67"/>
      <c r="E108" s="34"/>
      <c r="F108" s="34"/>
      <c r="G108" s="10"/>
      <c r="H108" s="49"/>
      <c r="I108" s="49"/>
      <c r="J108" s="11"/>
    </row>
    <row r="109" spans="1:10" ht="15.75" thickBot="1" x14ac:dyDescent="0.3">
      <c r="A109" s="26"/>
      <c r="B109" s="27"/>
      <c r="C109" s="47"/>
      <c r="D109" s="28"/>
      <c r="E109" s="39" t="s">
        <v>12</v>
      </c>
      <c r="F109" s="17"/>
      <c r="G109" s="60"/>
      <c r="H109" s="16"/>
      <c r="I109" s="39" t="s">
        <v>12</v>
      </c>
      <c r="J109" s="58">
        <f>J10+J16+J34+J48+J53+J67+J93</f>
        <v>86135.8</v>
      </c>
    </row>
    <row r="112" spans="1:10" ht="15.75" x14ac:dyDescent="0.25">
      <c r="A112" s="65" t="s">
        <v>102</v>
      </c>
      <c r="B112" s="66"/>
      <c r="C112" s="66"/>
      <c r="D112" s="67"/>
      <c r="E112" s="34"/>
      <c r="F112" s="34"/>
      <c r="G112" s="10"/>
      <c r="H112" s="49"/>
      <c r="I112" s="49"/>
      <c r="J112" s="11"/>
    </row>
    <row r="113" spans="1:10" x14ac:dyDescent="0.25">
      <c r="A113" s="25">
        <v>1</v>
      </c>
      <c r="B113" s="5" t="s">
        <v>37</v>
      </c>
      <c r="C113" s="46">
        <v>490</v>
      </c>
      <c r="D113" s="19" t="s">
        <v>14</v>
      </c>
      <c r="E113" s="35"/>
      <c r="F113" s="35"/>
      <c r="G113" s="52">
        <f t="shared" ref="G113:G114" si="61">$C113</f>
        <v>490</v>
      </c>
      <c r="H113" s="12" t="str">
        <f t="shared" ref="H113:H114" si="62">$D113</f>
        <v>L.F.</v>
      </c>
      <c r="I113" s="9">
        <v>1</v>
      </c>
      <c r="J113" s="53">
        <f t="shared" ref="J113:J114" si="63">G113*I113</f>
        <v>490</v>
      </c>
    </row>
    <row r="114" spans="1:10" x14ac:dyDescent="0.25">
      <c r="A114" s="25">
        <f>A113+1</f>
        <v>2</v>
      </c>
      <c r="B114" s="5" t="s">
        <v>35</v>
      </c>
      <c r="C114" s="46">
        <v>70</v>
      </c>
      <c r="D114" s="19" t="s">
        <v>14</v>
      </c>
      <c r="E114" s="35"/>
      <c r="F114" s="35"/>
      <c r="G114" s="52">
        <f t="shared" si="61"/>
        <v>70</v>
      </c>
      <c r="H114" s="12" t="str">
        <f t="shared" si="62"/>
        <v>L.F.</v>
      </c>
      <c r="I114" s="9">
        <v>1</v>
      </c>
      <c r="J114" s="53">
        <f t="shared" si="63"/>
        <v>70</v>
      </c>
    </row>
    <row r="115" spans="1:10" ht="15.75" thickBot="1" x14ac:dyDescent="0.3">
      <c r="E115" s="14" t="s">
        <v>12</v>
      </c>
      <c r="F115" s="15"/>
      <c r="G115" s="59"/>
      <c r="H115" s="55"/>
      <c r="I115" s="14" t="s">
        <v>12</v>
      </c>
      <c r="J115" s="56">
        <f>SUM(J113:J114)</f>
        <v>560</v>
      </c>
    </row>
  </sheetData>
  <mergeCells count="15">
    <mergeCell ref="A1:J1"/>
    <mergeCell ref="A35:D35"/>
    <mergeCell ref="A60:D60"/>
    <mergeCell ref="A3:D3"/>
    <mergeCell ref="A11:D11"/>
    <mergeCell ref="A17:D17"/>
    <mergeCell ref="A2:D2"/>
    <mergeCell ref="G2:J2"/>
    <mergeCell ref="A54:D54"/>
    <mergeCell ref="A49:D49"/>
    <mergeCell ref="A112:D112"/>
    <mergeCell ref="A79:D79"/>
    <mergeCell ref="A108:D108"/>
    <mergeCell ref="A68:D68"/>
    <mergeCell ref="A94:D94"/>
  </mergeCells>
  <phoneticPr fontId="10" type="noConversion"/>
  <conditionalFormatting sqref="G5:G9 G18:G32 G50:G52 G61:G66 G69:G77 G80:G92 G95:G106">
    <cfRule type="cellIs" dxfId="4" priority="83" operator="notEqual">
      <formula>$C5</formula>
    </cfRule>
  </conditionalFormatting>
  <conditionalFormatting sqref="G12:G15">
    <cfRule type="cellIs" dxfId="3" priority="82" operator="notEqual">
      <formula>$C12</formula>
    </cfRule>
  </conditionalFormatting>
  <conditionalFormatting sqref="G36:G47">
    <cfRule type="cellIs" dxfId="2" priority="80" operator="notEqual">
      <formula>$C36</formula>
    </cfRule>
  </conditionalFormatting>
  <conditionalFormatting sqref="G55:G58">
    <cfRule type="cellIs" dxfId="1" priority="27" operator="notEqual">
      <formula>$C55</formula>
    </cfRule>
  </conditionalFormatting>
  <conditionalFormatting sqref="G113:G114">
    <cfRule type="cellIs" dxfId="0" priority="26" operator="notEqual">
      <formula>$C113</formula>
    </cfRule>
  </conditionalFormatting>
  <pageMargins left="0.7" right="0.7" top="0.75" bottom="0.75" header="0.3" footer="0.3"/>
  <pageSetup scale="2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C6F51-949C-4364-97CB-B78D3760F856}">
  <dimension ref="A1:B8"/>
  <sheetViews>
    <sheetView zoomScale="150" zoomScaleNormal="150" workbookViewId="0">
      <selection activeCell="A4" sqref="A4"/>
    </sheetView>
  </sheetViews>
  <sheetFormatPr defaultRowHeight="15" x14ac:dyDescent="0.25"/>
  <cols>
    <col min="1" max="1" width="36.28515625" bestFit="1" customWidth="1"/>
    <col min="2" max="2" width="23.42578125" bestFit="1" customWidth="1"/>
  </cols>
  <sheetData>
    <row r="1" spans="1:2" ht="24" thickBot="1" x14ac:dyDescent="0.3">
      <c r="A1" s="72" t="s">
        <v>22</v>
      </c>
      <c r="B1" s="73"/>
    </row>
    <row r="2" spans="1:2" ht="23.25" x14ac:dyDescent="0.35">
      <c r="A2" s="29" t="s">
        <v>23</v>
      </c>
      <c r="B2" s="29" t="s">
        <v>21</v>
      </c>
    </row>
    <row r="3" spans="1:2" ht="23.25" x14ac:dyDescent="0.35">
      <c r="A3" s="30" t="str">
        <f>'BIDS LOW-HIGH'!G2</f>
        <v>Contractor #1</v>
      </c>
      <c r="B3" s="31">
        <f>'BIDS LOW-HIGH'!J109</f>
        <v>86135.8</v>
      </c>
    </row>
    <row r="4" spans="1:2" ht="23.25" x14ac:dyDescent="0.35">
      <c r="A4" s="30" t="e">
        <f>'BIDS LOW-HIGH'!#REF!</f>
        <v>#REF!</v>
      </c>
      <c r="B4" s="31" t="e">
        <f>'BIDS LOW-HIGH'!#REF!</f>
        <v>#REF!</v>
      </c>
    </row>
    <row r="5" spans="1:2" ht="23.25" x14ac:dyDescent="0.35">
      <c r="A5" s="30" t="e">
        <f>'BIDS LOW-HIGH'!#REF!</f>
        <v>#REF!</v>
      </c>
      <c r="B5" s="31" t="e">
        <f>'BIDS LOW-HIGH'!#REF!</f>
        <v>#REF!</v>
      </c>
    </row>
    <row r="6" spans="1:2" ht="23.25" x14ac:dyDescent="0.35">
      <c r="A6" s="30" t="e">
        <f>'BIDS LOW-HIGH'!#REF!</f>
        <v>#REF!</v>
      </c>
      <c r="B6" s="31" t="e">
        <f>'BIDS LOW-HIGH'!#REF!</f>
        <v>#REF!</v>
      </c>
    </row>
    <row r="7" spans="1:2" ht="23.25" x14ac:dyDescent="0.35">
      <c r="A7" s="30" t="e">
        <f>'BIDS LOW-HIGH'!#REF!</f>
        <v>#REF!</v>
      </c>
      <c r="B7" s="31" t="e">
        <f>'BIDS LOW-HIGH'!#REF!</f>
        <v>#REF!</v>
      </c>
    </row>
    <row r="8" spans="1:2" ht="24" thickBot="1" x14ac:dyDescent="0.4">
      <c r="A8" s="30" t="e">
        <f>'BIDS LOW-HIGH'!#REF!</f>
        <v>#REF!</v>
      </c>
      <c r="B8" s="32" t="e">
        <f>'BIDS LOW-HIGH'!#REF!</f>
        <v>#REF!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BIDS LOW-HIGH</vt:lpstr>
      <vt:lpstr>BID Summary</vt:lpstr>
      <vt:lpstr>'BIDS LOW-HIGH'!Print_Area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Blissett</dc:creator>
  <cp:lastModifiedBy>Ryan Plagens</cp:lastModifiedBy>
  <cp:lastPrinted>2024-01-22T20:46:49Z</cp:lastPrinted>
  <dcterms:created xsi:type="dcterms:W3CDTF">2021-05-10T16:17:23Z</dcterms:created>
  <dcterms:modified xsi:type="dcterms:W3CDTF">2025-07-09T13:59:42Z</dcterms:modified>
</cp:coreProperties>
</file>