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3499\008\5-Construction\1-BidPhase\2-BidPackage\Addenda\Addendum#2\Civcast Uploads\"/>
    </mc:Choice>
  </mc:AlternateContent>
  <xr:revisionPtr revIDLastSave="0" documentId="13_ncr:1_{89887285-2EE4-47CB-B056-0C5ADB379E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Sheet1!$A$1:$F$128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0" i="1" l="1"/>
  <c r="F16" i="1"/>
  <c r="F12" i="1"/>
  <c r="F59" i="1"/>
  <c r="F54" i="1"/>
  <c r="F14" i="1" l="1"/>
  <c r="F15" i="1"/>
  <c r="F5" i="1"/>
  <c r="F60" i="1"/>
  <c r="F61" i="1"/>
  <c r="F115" i="1"/>
  <c r="F109" i="1"/>
  <c r="F103" i="1"/>
  <c r="F119" i="1"/>
  <c r="F40" i="1"/>
  <c r="F41" i="1"/>
  <c r="F42" i="1"/>
  <c r="F43" i="1"/>
  <c r="F44" i="1"/>
  <c r="F45" i="1"/>
  <c r="F46" i="1"/>
  <c r="F39" i="1"/>
  <c r="F47" i="1"/>
  <c r="F49" i="1"/>
  <c r="F50" i="1"/>
  <c r="F51" i="1"/>
  <c r="F38" i="1" l="1"/>
  <c r="F35" i="1"/>
  <c r="F33" i="1"/>
  <c r="F37" i="1"/>
  <c r="F36" i="1"/>
  <c r="F34" i="1"/>
  <c r="F88" i="1"/>
  <c r="F87" i="1"/>
  <c r="F86" i="1"/>
  <c r="F83" i="1"/>
  <c r="F79" i="1"/>
  <c r="F90" i="1"/>
  <c r="F97" i="1"/>
  <c r="F63" i="1"/>
  <c r="F13" i="1"/>
  <c r="C112" i="1"/>
  <c r="F108" i="1"/>
  <c r="F101" i="1"/>
  <c r="F92" i="1"/>
  <c r="F127" i="1"/>
  <c r="F126" i="1"/>
  <c r="F125" i="1"/>
  <c r="F124" i="1"/>
  <c r="C73" i="1" l="1"/>
  <c r="F73" i="1" s="1"/>
  <c r="C96" i="1"/>
  <c r="F96" i="1" s="1"/>
  <c r="F128" i="1"/>
  <c r="F100" i="1"/>
  <c r="F102" i="1"/>
  <c r="F104" i="1"/>
  <c r="F105" i="1"/>
  <c r="F106" i="1"/>
  <c r="F107" i="1"/>
  <c r="F110" i="1"/>
  <c r="F111" i="1"/>
  <c r="F113" i="1"/>
  <c r="F114" i="1"/>
  <c r="F116" i="1"/>
  <c r="F117" i="1"/>
  <c r="F118" i="1"/>
  <c r="F52" i="1"/>
  <c r="F53" i="1"/>
  <c r="F55" i="1"/>
  <c r="F56" i="1"/>
  <c r="F57" i="1"/>
  <c r="F58" i="1"/>
  <c r="F62" i="1"/>
  <c r="F64" i="1"/>
  <c r="F65" i="1"/>
  <c r="F66" i="1"/>
  <c r="F67" i="1"/>
  <c r="F68" i="1"/>
  <c r="F69" i="1"/>
  <c r="F70" i="1"/>
  <c r="F71" i="1"/>
  <c r="F74" i="1"/>
  <c r="F75" i="1"/>
  <c r="F76" i="1"/>
  <c r="F77" i="1"/>
  <c r="F78" i="1"/>
  <c r="F80" i="1"/>
  <c r="F81" i="1"/>
  <c r="F82" i="1"/>
  <c r="F84" i="1"/>
  <c r="F85" i="1"/>
  <c r="F89" i="1"/>
  <c r="F91" i="1"/>
  <c r="F93" i="1"/>
  <c r="F94" i="1"/>
  <c r="F95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8" i="1"/>
  <c r="F6" i="1"/>
  <c r="F7" i="1"/>
  <c r="F8" i="1"/>
  <c r="F9" i="1"/>
  <c r="F10" i="1"/>
  <c r="F11" i="1"/>
  <c r="F4" i="1"/>
  <c r="F3" i="1"/>
  <c r="F112" i="1"/>
  <c r="C99" i="1"/>
  <c r="F99" i="1" s="1"/>
  <c r="F48" i="1" l="1"/>
  <c r="F98" i="1"/>
  <c r="F72" i="1"/>
  <c r="F122" i="1" l="1"/>
</calcChain>
</file>

<file path=xl/sharedStrings.xml><?xml version="1.0" encoding="utf-8"?>
<sst xmlns="http://schemas.openxmlformats.org/spreadsheetml/2006/main" count="248" uniqueCount="142">
  <si>
    <t>BID FORM (SCHEDULE OF VALUES)</t>
  </si>
  <si>
    <t>ITEM DESCRIPTION</t>
  </si>
  <si>
    <t>QUANTITY</t>
  </si>
  <si>
    <t>UNIT</t>
  </si>
  <si>
    <t>UNIT BID PRICE</t>
  </si>
  <si>
    <t>EXTENDED AMOUNT</t>
  </si>
  <si>
    <t>ITEM NO.</t>
  </si>
  <si>
    <t>C.Y.</t>
  </si>
  <si>
    <t>L.F.</t>
  </si>
  <si>
    <t>EA.</t>
  </si>
  <si>
    <t>TON</t>
  </si>
  <si>
    <t>MOBILIZATION</t>
  </si>
  <si>
    <t>L.S.</t>
  </si>
  <si>
    <t>CONSTRUCTION EXITS (INSTALL/REMOVE)</t>
  </si>
  <si>
    <t>CURB INLET GRAVEL FILTERS</t>
  </si>
  <si>
    <t>TEMPORARY SEDIMENT CONTROL FENCE</t>
  </si>
  <si>
    <t xml:space="preserve">SANITARY SEWER SUBTOTAL </t>
  </si>
  <si>
    <t xml:space="preserve">WATER SUBTOTAL </t>
  </si>
  <si>
    <t>Ac.</t>
  </si>
  <si>
    <t>CONCRETE WASHOUT PIT</t>
  </si>
  <si>
    <t xml:space="preserve">DRAINAGE SUBTOTAL </t>
  </si>
  <si>
    <t xml:space="preserve">SITEWORK SUBTOTAL </t>
  </si>
  <si>
    <t>PREPARE RIGHT-OF-WAY/CLEARING</t>
  </si>
  <si>
    <t>VF</t>
  </si>
  <si>
    <t>R1-1 STOP (30")(HIGH INTENSITY)</t>
  </si>
  <si>
    <t>9 INCH [229mm] STREET NAME, BLOCK NUMBER (VARIES x9")(HIGH INTENSITY)</t>
  </si>
  <si>
    <t>TRENCH EXCAVATION SAFETY PROTECTION</t>
  </si>
  <si>
    <t>8" PVC SANITARY SEWER LINE (8' - 10')</t>
  </si>
  <si>
    <t>8" GATE VALVE &amp; BOX, COMPLETE</t>
  </si>
  <si>
    <t>STANDARD F.H. COMPLETE W/ VALVE</t>
  </si>
  <si>
    <t>2" PERMANENT BLOWOFF</t>
  </si>
  <si>
    <t>2" TEMPORARY BLOWOFF</t>
  </si>
  <si>
    <t>CAST IRON FITTINGS</t>
  </si>
  <si>
    <t>DISINFECTION &amp; HYDROSTATIC TESTING</t>
  </si>
  <si>
    <t>TRENCH EXCAVATION PROTECTION</t>
  </si>
  <si>
    <t>METER BOXES</t>
  </si>
  <si>
    <t>PIPE RAILING</t>
  </si>
  <si>
    <t>TYPE II BLUE RAISED PAVEMENT MARKER</t>
  </si>
  <si>
    <t>SEWER MAIN TELEVISION INSPECTION (8" - 20")</t>
  </si>
  <si>
    <t>ADA CURB RAMPS (DEVELOPER RESPONSIBILITY)</t>
  </si>
  <si>
    <t>TIMBER GUARD POSTS</t>
  </si>
  <si>
    <t>0M-4 END OF ROAD MARKER (18"X18")</t>
  </si>
  <si>
    <t>CONCRETE SIDEWALKS</t>
  </si>
  <si>
    <t>30" R.C.P.</t>
  </si>
  <si>
    <t>S.Y.</t>
  </si>
  <si>
    <t>CONCRETE RIPRAP (5" THICK)</t>
  </si>
  <si>
    <t>GABION MATTRESS</t>
  </si>
  <si>
    <t>8" PVC SANITARY SEWER LINE (10' - 12')</t>
  </si>
  <si>
    <t>8" PVC SANITARY SEWER LINE (12' - 14')</t>
  </si>
  <si>
    <t>8" PVC SANITARY SEWER LINE (14' - 16')</t>
  </si>
  <si>
    <t>4' DIA. SANITARY SEWER MANHOLE (0'-6')</t>
  </si>
  <si>
    <t>4' DIA. EXTRA DEPTH MANHOLES (&gt;6')</t>
  </si>
  <si>
    <t>VERTICAL STACKS</t>
  </si>
  <si>
    <t>HOT MIX ASPHALTIC PAVEMENT, TYPE D (2.5" COMP. DEPTH)</t>
  </si>
  <si>
    <t>1" DUAL WATER SERVICE - LONG</t>
  </si>
  <si>
    <t>1" DUAL WATER SERVICE - SHORT</t>
  </si>
  <si>
    <t>1" SINGLE WATER SERVICE - LONG</t>
  </si>
  <si>
    <t>1" SINGLE WATER SERVICE - SHORT</t>
  </si>
  <si>
    <t>36" R.C.P.</t>
  </si>
  <si>
    <t>ROCK BERM</t>
  </si>
  <si>
    <t>DRAINAGE EXCAVATION</t>
  </si>
  <si>
    <t>DRAINAGE EMBANKMENT</t>
  </si>
  <si>
    <t>48" R.C.P.</t>
  </si>
  <si>
    <t>JUNCTION BOX (COMPLETE) (6'x6')</t>
  </si>
  <si>
    <t>TURF REINFORCEMENT MAT (LANDLOK)</t>
  </si>
  <si>
    <t>MH RING ENCASEMENT</t>
  </si>
  <si>
    <t xml:space="preserve">CONCRETE HEADER CURB </t>
  </si>
  <si>
    <t xml:space="preserve">STREET SUBTOTAL </t>
  </si>
  <si>
    <t>HYDROMULCHING (DISTURBED OPEN SPACE)</t>
  </si>
  <si>
    <t>6" SANITARY SEWER LATERAL W/ CLEANOUT</t>
  </si>
  <si>
    <t>8" C-909, PC235 PIPE</t>
  </si>
  <si>
    <t>8" D.I., C-151 PIPE</t>
  </si>
  <si>
    <t>12" GATE VALVE &amp; BOX, COMPLETE</t>
  </si>
  <si>
    <t xml:space="preserve">CONCRETE STANDARD CURB </t>
  </si>
  <si>
    <t>24" R.C.P.</t>
  </si>
  <si>
    <t>INLET TYPE II (COMPLETE)(10 FT)</t>
  </si>
  <si>
    <t>8"x12" ROCK RUBBLE</t>
  </si>
  <si>
    <t>CONCRETE BAFFLE BLOCKS</t>
  </si>
  <si>
    <t>CONCRETE HEADWALL</t>
  </si>
  <si>
    <t>4'x4' '4-WAY INLET (10' DEPTH)</t>
  </si>
  <si>
    <t>8" PVC SANITARY SEWER LINE (16' - 18')</t>
  </si>
  <si>
    <t>12" PVC SANITARY SEWER LINE (10' - 12')</t>
  </si>
  <si>
    <t>12" PVC SANITARY SEWER LINE (12' - 14')</t>
  </si>
  <si>
    <t>12" PVC SANITARY SEWER LINE (14' - 16')</t>
  </si>
  <si>
    <t>15" PVC SANITARY SEWER LINE (10' - 12')</t>
  </si>
  <si>
    <t xml:space="preserve"> 6 - 9'x5' MULTIPLE BOX CULVERTS</t>
  </si>
  <si>
    <t xml:space="preserve">STREET EMBANKMENT </t>
  </si>
  <si>
    <t>STREET EXCAVATION</t>
  </si>
  <si>
    <t>6" LIME TREATED SUBGRADE (24 LB/S.Y.)</t>
  </si>
  <si>
    <t>TOTAL BASE BID AMOUNT</t>
  </si>
  <si>
    <t>ADD ALTERNATE ITEMS</t>
  </si>
  <si>
    <t>JOINT TRENCH CONDUIT CROSSING (3-2.5" SCH 40 PVC - GVEC)</t>
  </si>
  <si>
    <t>JOINT TRENCH CONDUIT CROSSING (5-2.5" SCH 40 PVC - GVEC)</t>
  </si>
  <si>
    <t>CONDUIT CROSSING (1-4" SCH 40 PVC - CENTERPOINT)</t>
  </si>
  <si>
    <t>JOINT TRENCH CONDUIT CROSSING (2-4" SCH 40 PVC &amp; 1-4" SCH 80 PVC - AT&amp;T, SPECTRUM, HOTWIRE)</t>
  </si>
  <si>
    <t>ADD ALTERNATE TOTAL AMOUNT</t>
  </si>
  <si>
    <t>RECONSTRUCT EXISTING MANHOLE TOP</t>
  </si>
  <si>
    <t>12" C-909, PC235 PIPE</t>
  </si>
  <si>
    <t>1" SINGLE IRRIGATION SERVICE - SHORT</t>
  </si>
  <si>
    <t>FLEXIBLE BASE (12" COMPACTED DEPTH)</t>
  </si>
  <si>
    <t>HAULING OF ON-SITE FILL MATERIAL</t>
  </si>
  <si>
    <t>TxDOT INLET TYPE 6' WIDTH (COMPLETE)(10 FT)</t>
  </si>
  <si>
    <t>HYDROMULCHING (EARTHEN CHANNELS AND DETENTION POND)</t>
  </si>
  <si>
    <t>EXISTING MANHOLE CONNECTION</t>
  </si>
  <si>
    <t>4' DIA. DROP SANITARY SEWER MANHOLE</t>
  </si>
  <si>
    <t>10" PVC SANITARY SEWER LINE (8' - 10')</t>
  </si>
  <si>
    <t>10" PVC SANITARY SEWER LINE (10' - 12')</t>
  </si>
  <si>
    <t>10" PVC SANITARY SEWER LINE (12' - 14')</t>
  </si>
  <si>
    <t>10" PVC SANITARY SEWER LINE (14' - 16')</t>
  </si>
  <si>
    <t>10" PVC SANITARY SEWER LINE (16' - 18')</t>
  </si>
  <si>
    <t>15" PVC SANITARY SEWER LINE (8' - 10')</t>
  </si>
  <si>
    <t>MINOR STREETS</t>
  </si>
  <si>
    <t>WEIL ROAD TURN LANE</t>
  </si>
  <si>
    <t>FLEXIBLE BASE (8" COMPACTED DEPTH)</t>
  </si>
  <si>
    <t>FLEXIBLE BASE (17.5" COMPACTED DEPTH)</t>
  </si>
  <si>
    <t>HOT MIX ASPHALTIC PAVEMENT, TYPE D (2" COMP. DEPTH)</t>
  </si>
  <si>
    <t>HOT MIX ASPHALTIC PAVEMENT, TYPE D (3" COMP. DEPTH)</t>
  </si>
  <si>
    <t>4" WIDE SOLID DOUBLE YELLOW LINE W/ REFLECTIVE PAVEMENT MARKERS (TYPE II-A-A)</t>
  </si>
  <si>
    <t>LF</t>
  </si>
  <si>
    <t>WHITE "ONLY" PAVEMENT MARKER</t>
  </si>
  <si>
    <t>EA</t>
  </si>
  <si>
    <t>8" WIDE SOLID WHITE LINE W/ REFLECTIVE PAVEMENT MARKERS (TYPE I-C)</t>
  </si>
  <si>
    <t>LEFT WHITE ARROW</t>
  </si>
  <si>
    <t>TRAFFIC CONTROL PLAN</t>
  </si>
  <si>
    <t>LS</t>
  </si>
  <si>
    <t>HYDROMULCHING (WEIL ROAD RIGHT-OF-WAY)</t>
  </si>
  <si>
    <t>8" WIDE BROKEN WHITE LINE</t>
  </si>
  <si>
    <t>YELLOW MEDIAN NOSE W/ REFLECTIVE PAVEMENT MARKERS (TYPE II-A-A)</t>
  </si>
  <si>
    <t>24" WIDE SOLID YELLOW DIAGONAL LINE</t>
  </si>
  <si>
    <t>REMOVE EXISTING PAVEMENT AND SUBGRADE</t>
  </si>
  <si>
    <t>24" STEEL CASING</t>
  </si>
  <si>
    <t>12" D.I., C-151 PIPE</t>
  </si>
  <si>
    <t>6" GATE VALVE &amp; BOX, COMPLETE</t>
  </si>
  <si>
    <t>CUT-IN TEE</t>
  </si>
  <si>
    <t>INLET TYPE II (COMPLETE)(15 FT)</t>
  </si>
  <si>
    <t>INLET TYPE II (COMPLETE)(20 FT)</t>
  </si>
  <si>
    <t>REMOVAL &amp; DISPOSAL OF EXISTING STRUCTURES WITHIN GRADING LIMITS</t>
  </si>
  <si>
    <t>42" R.C.P.</t>
  </si>
  <si>
    <t>4'x4' '4-WAY INLET (9' DEPTH)</t>
  </si>
  <si>
    <t>OFFSITE STREET EXCAVATION</t>
  </si>
  <si>
    <t>OFFSITE STREET EMBANKMENT</t>
  </si>
  <si>
    <t>OFFSITE GRADING HYDROMULCHING (DISTURBED OPEN SPACE)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</si>
</sst>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color theme="1"/>
      <name val="Source Sans Pro"/>
      <family val="2"/>
    </font>
    <font>
      <sz val="10"/>
      <color theme="1"/>
      <name val="Source Sans Pro"/>
      <family val="2"/>
    </font>
    <font>
      <b/>
      <sz val="10"/>
      <color theme="1"/>
      <name val="Source Sans Pro"/>
      <family val="2"/>
    </font>
    <font>
      <b/>
      <u val="double"/>
      <sz val="10"/>
      <color theme="1"/>
      <name val="Source Sans Pro"/>
      <family val="2"/>
    </font>
    <font>
      <sz val="10"/>
      <name val="Arial"/>
      <family val="2"/>
    </font>
    <font>
      <sz val="10"/>
      <name val="Source Sans Pro"/>
      <family val="2"/>
    </font>
    <font>
      <b/>
      <sz val="10"/>
      <name val="Source Sans Pro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44" fontId="0" fillId="0" borderId="3" xfId="2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4" fontId="0" fillId="0" borderId="1" xfId="2" applyFont="1" applyBorder="1" applyAlignment="1" applyProtection="1">
      <alignment vertical="center" wrapText="1"/>
      <protection locked="0"/>
    </xf>
    <xf numFmtId="0" fontId="5" fillId="0" borderId="1" xfId="3" applyFont="1" applyBorder="1" applyAlignment="1">
      <alignment vertical="center" wrapText="1"/>
    </xf>
    <xf numFmtId="0" fontId="5" fillId="0" borderId="1" xfId="3" applyFont="1" applyBorder="1" applyAlignment="1">
      <alignment horizontal="left" vertical="center" shrinkToFit="1"/>
    </xf>
    <xf numFmtId="0" fontId="5" fillId="0" borderId="1" xfId="3" applyFont="1" applyBorder="1" applyAlignment="1">
      <alignment horizontal="left" vertical="center" wrapText="1"/>
    </xf>
    <xf numFmtId="44" fontId="1" fillId="0" borderId="1" xfId="2" applyFont="1" applyBorder="1" applyAlignment="1" applyProtection="1">
      <alignment vertical="center" wrapText="1"/>
      <protection locked="0"/>
    </xf>
    <xf numFmtId="0" fontId="5" fillId="0" borderId="1" xfId="3" applyFont="1" applyBorder="1" applyAlignment="1">
      <alignment vertical="center" wrapText="1" shrinkToFit="1"/>
    </xf>
    <xf numFmtId="43" fontId="0" fillId="0" borderId="1" xfId="1" applyFont="1" applyBorder="1" applyAlignment="1">
      <alignment horizontal="left" vertical="center" wrapText="1"/>
    </xf>
    <xf numFmtId="164" fontId="0" fillId="0" borderId="1" xfId="1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44" fontId="0" fillId="0" borderId="0" xfId="2" applyFont="1" applyBorder="1" applyAlignment="1">
      <alignment vertical="center" wrapText="1"/>
    </xf>
    <xf numFmtId="44" fontId="2" fillId="0" borderId="9" xfId="2" applyFont="1" applyBorder="1" applyAlignment="1">
      <alignment horizontal="center" vertical="center" wrapText="1"/>
    </xf>
    <xf numFmtId="44" fontId="2" fillId="0" borderId="9" xfId="2" applyFont="1" applyBorder="1" applyAlignment="1">
      <alignment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43" fontId="2" fillId="0" borderId="8" xfId="1" applyFont="1" applyFill="1" applyBorder="1" applyAlignment="1">
      <alignment horizontal="center" vertical="center" wrapText="1"/>
    </xf>
    <xf numFmtId="164" fontId="0" fillId="0" borderId="3" xfId="1" applyNumberFormat="1" applyFont="1" applyFill="1" applyBorder="1" applyAlignment="1">
      <alignment vertical="center" wrapText="1"/>
    </xf>
    <xf numFmtId="43" fontId="0" fillId="0" borderId="0" xfId="1" applyFont="1" applyFill="1" applyBorder="1" applyAlignment="1">
      <alignment vertical="center" wrapText="1"/>
    </xf>
    <xf numFmtId="44" fontId="2" fillId="0" borderId="8" xfId="2" applyFont="1" applyBorder="1" applyAlignment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shrinkToFit="1"/>
      <protection locked="0"/>
    </xf>
    <xf numFmtId="3" fontId="5" fillId="0" borderId="1" xfId="0" applyNumberFormat="1" applyFont="1" applyBorder="1" applyAlignment="1" applyProtection="1">
      <alignment horizontal="right" vertical="center" shrinkToFit="1"/>
      <protection locked="0"/>
    </xf>
    <xf numFmtId="0" fontId="5" fillId="0" borderId="1" xfId="0" applyFont="1" applyBorder="1" applyAlignment="1">
      <alignment horizontal="right" vertical="center"/>
    </xf>
    <xf numFmtId="3" fontId="5" fillId="0" borderId="1" xfId="3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/>
    </xf>
    <xf numFmtId="44" fontId="0" fillId="0" borderId="1" xfId="2" applyFont="1" applyBorder="1" applyAlignment="1" applyProtection="1">
      <alignment horizontal="center" vertical="center" wrapText="1"/>
      <protection locked="0"/>
    </xf>
    <xf numFmtId="44" fontId="0" fillId="0" borderId="4" xfId="2" applyFont="1" applyBorder="1" applyAlignment="1">
      <alignment vertical="center" wrapText="1"/>
    </xf>
    <xf numFmtId="44" fontId="0" fillId="0" borderId="6" xfId="2" applyFont="1" applyBorder="1" applyAlignment="1">
      <alignment vertical="center" wrapText="1"/>
    </xf>
    <xf numFmtId="44" fontId="1" fillId="0" borderId="6" xfId="2" applyFont="1" applyBorder="1" applyAlignment="1">
      <alignment vertical="center" wrapText="1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>
      <alignment horizontal="center" vertical="center" wrapText="1"/>
    </xf>
    <xf numFmtId="164" fontId="0" fillId="0" borderId="0" xfId="0" applyNumberFormat="1" applyAlignment="1">
      <alignment vertical="top" wrapText="1"/>
    </xf>
    <xf numFmtId="44" fontId="1" fillId="0" borderId="1" xfId="2" applyFont="1" applyFill="1" applyBorder="1" applyAlignment="1" applyProtection="1">
      <alignment vertical="center" wrapText="1"/>
      <protection locked="0"/>
    </xf>
    <xf numFmtId="44" fontId="1" fillId="0" borderId="6" xfId="2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6" fillId="0" borderId="10" xfId="3" applyFont="1" applyBorder="1" applyAlignment="1">
      <alignment horizontal="left" vertical="center" wrapText="1"/>
    </xf>
    <xf numFmtId="0" fontId="6" fillId="0" borderId="11" xfId="3" applyFont="1" applyBorder="1" applyAlignment="1">
      <alignment horizontal="left" vertical="center" wrapText="1"/>
    </xf>
    <xf numFmtId="0" fontId="6" fillId="0" borderId="13" xfId="3" applyFont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9"/>
  <sheetViews>
    <sheetView tabSelected="1" zoomScale="85" zoomScaleNormal="85" workbookViewId="0">
      <selection activeCell="F122" sqref="F122"/>
    </sheetView>
  </sheetViews>
  <sheetFormatPr defaultColWidth="9.33203125" defaultRowHeight="27" customHeight="1" x14ac:dyDescent="0.25"/>
  <cols>
    <col min="1" max="1" width="10.83203125" style="19" customWidth="1"/>
    <col min="2" max="2" width="44.1640625" style="21" customWidth="1"/>
    <col min="3" max="3" width="12.33203125" style="31" bestFit="1" customWidth="1"/>
    <col min="4" max="4" width="7.83203125" style="22" customWidth="1"/>
    <col min="5" max="6" width="20.83203125" style="23" customWidth="1"/>
    <col min="7" max="16384" width="9.33203125" style="1"/>
  </cols>
  <sheetData>
    <row r="1" spans="1:6" ht="27" customHeight="1" thickTop="1" x14ac:dyDescent="0.25">
      <c r="A1" s="52" t="s">
        <v>0</v>
      </c>
      <c r="B1" s="53"/>
      <c r="C1" s="53"/>
      <c r="D1" s="53"/>
      <c r="E1" s="53"/>
      <c r="F1" s="54"/>
    </row>
    <row r="2" spans="1:6" s="2" customFormat="1" ht="27" customHeight="1" thickBot="1" x14ac:dyDescent="0.3">
      <c r="A2" s="18" t="s">
        <v>6</v>
      </c>
      <c r="B2" s="20" t="s">
        <v>1</v>
      </c>
      <c r="C2" s="29" t="s">
        <v>2</v>
      </c>
      <c r="D2" s="20" t="s">
        <v>3</v>
      </c>
      <c r="E2" s="32" t="s">
        <v>4</v>
      </c>
      <c r="F2" s="24" t="s">
        <v>5</v>
      </c>
    </row>
    <row r="3" spans="1:6" ht="27" customHeight="1" thickTop="1" x14ac:dyDescent="0.25">
      <c r="A3" s="16">
        <v>1</v>
      </c>
      <c r="B3" s="3" t="s">
        <v>11</v>
      </c>
      <c r="C3" s="30">
        <v>1</v>
      </c>
      <c r="D3" s="4" t="s">
        <v>12</v>
      </c>
      <c r="E3" s="5"/>
      <c r="F3" s="39">
        <f>C3*E3</f>
        <v>0</v>
      </c>
    </row>
    <row r="4" spans="1:6" ht="27" customHeight="1" x14ac:dyDescent="0.25">
      <c r="A4" s="17">
        <v>2</v>
      </c>
      <c r="B4" s="6" t="s">
        <v>22</v>
      </c>
      <c r="C4" s="15">
        <v>105</v>
      </c>
      <c r="D4" s="7" t="s">
        <v>18</v>
      </c>
      <c r="E4" s="8"/>
      <c r="F4" s="40">
        <f>C4*E4</f>
        <v>0</v>
      </c>
    </row>
    <row r="5" spans="1:6" ht="27" customHeight="1" x14ac:dyDescent="0.25">
      <c r="A5" s="17">
        <v>3</v>
      </c>
      <c r="B5" s="6" t="s">
        <v>136</v>
      </c>
      <c r="C5" s="15">
        <v>1</v>
      </c>
      <c r="D5" s="7" t="s">
        <v>12</v>
      </c>
      <c r="E5" s="8"/>
      <c r="F5" s="40">
        <f>C5*E5</f>
        <v>0</v>
      </c>
    </row>
    <row r="6" spans="1:6" ht="27" customHeight="1" x14ac:dyDescent="0.25">
      <c r="A6" s="43">
        <v>4</v>
      </c>
      <c r="B6" s="6" t="s">
        <v>14</v>
      </c>
      <c r="C6" s="15">
        <v>275</v>
      </c>
      <c r="D6" s="7" t="s">
        <v>8</v>
      </c>
      <c r="E6" s="8"/>
      <c r="F6" s="40">
        <f t="shared" ref="F6:F12" si="0">C6*E6</f>
        <v>0</v>
      </c>
    </row>
    <row r="7" spans="1:6" ht="27" customHeight="1" x14ac:dyDescent="0.25">
      <c r="A7" s="17">
        <v>5</v>
      </c>
      <c r="B7" s="6" t="s">
        <v>19</v>
      </c>
      <c r="C7" s="15">
        <v>1</v>
      </c>
      <c r="D7" s="7" t="s">
        <v>9</v>
      </c>
      <c r="E7" s="8"/>
      <c r="F7" s="40">
        <f t="shared" si="0"/>
        <v>0</v>
      </c>
    </row>
    <row r="8" spans="1:6" ht="27" customHeight="1" x14ac:dyDescent="0.25">
      <c r="A8" s="17">
        <v>6</v>
      </c>
      <c r="B8" s="6" t="s">
        <v>13</v>
      </c>
      <c r="C8" s="15">
        <v>1</v>
      </c>
      <c r="D8" s="7" t="s">
        <v>9</v>
      </c>
      <c r="E8" s="8"/>
      <c r="F8" s="40">
        <f t="shared" si="0"/>
        <v>0</v>
      </c>
    </row>
    <row r="9" spans="1:6" ht="27" customHeight="1" x14ac:dyDescent="0.25">
      <c r="A9" s="17">
        <v>7</v>
      </c>
      <c r="B9" s="6" t="s">
        <v>15</v>
      </c>
      <c r="C9" s="15">
        <v>2736</v>
      </c>
      <c r="D9" s="7" t="s">
        <v>8</v>
      </c>
      <c r="E9" s="8"/>
      <c r="F9" s="40">
        <f t="shared" si="0"/>
        <v>0</v>
      </c>
    </row>
    <row r="10" spans="1:6" ht="27" customHeight="1" x14ac:dyDescent="0.25">
      <c r="A10" s="17">
        <v>8</v>
      </c>
      <c r="B10" s="6" t="s">
        <v>59</v>
      </c>
      <c r="C10" s="15">
        <v>1554</v>
      </c>
      <c r="D10" s="7" t="s">
        <v>8</v>
      </c>
      <c r="E10" s="8"/>
      <c r="F10" s="40">
        <f t="shared" si="0"/>
        <v>0</v>
      </c>
    </row>
    <row r="11" spans="1:6" ht="27" customHeight="1" x14ac:dyDescent="0.25">
      <c r="A11" s="17">
        <v>9</v>
      </c>
      <c r="B11" s="6" t="s">
        <v>68</v>
      </c>
      <c r="C11" s="15">
        <v>167847</v>
      </c>
      <c r="D11" s="6" t="s">
        <v>44</v>
      </c>
      <c r="E11" s="38"/>
      <c r="F11" s="40">
        <f t="shared" si="0"/>
        <v>0</v>
      </c>
    </row>
    <row r="12" spans="1:6" ht="27" customHeight="1" x14ac:dyDescent="0.25">
      <c r="A12" s="17">
        <v>10</v>
      </c>
      <c r="B12" s="6" t="s">
        <v>141</v>
      </c>
      <c r="C12" s="15">
        <v>5869</v>
      </c>
      <c r="D12" s="6" t="s">
        <v>44</v>
      </c>
      <c r="E12" s="38"/>
      <c r="F12" s="40">
        <f t="shared" si="0"/>
        <v>0</v>
      </c>
    </row>
    <row r="13" spans="1:6" ht="27" customHeight="1" x14ac:dyDescent="0.25">
      <c r="A13" s="17">
        <v>11</v>
      </c>
      <c r="B13" s="6" t="s">
        <v>100</v>
      </c>
      <c r="C13" s="15">
        <v>27771</v>
      </c>
      <c r="D13" s="6" t="s">
        <v>7</v>
      </c>
      <c r="E13" s="38"/>
      <c r="F13" s="40">
        <f>C13*E13</f>
        <v>0</v>
      </c>
    </row>
    <row r="14" spans="1:6" ht="27" customHeight="1" x14ac:dyDescent="0.25">
      <c r="A14" s="17">
        <v>12</v>
      </c>
      <c r="B14" s="6" t="s">
        <v>139</v>
      </c>
      <c r="C14" s="15">
        <v>10780</v>
      </c>
      <c r="D14" s="6" t="s">
        <v>7</v>
      </c>
      <c r="E14" s="38"/>
      <c r="F14" s="40">
        <f>C14*E14</f>
        <v>0</v>
      </c>
    </row>
    <row r="15" spans="1:6" ht="27" customHeight="1" x14ac:dyDescent="0.25">
      <c r="A15" s="17">
        <v>13</v>
      </c>
      <c r="B15" s="6" t="s">
        <v>140</v>
      </c>
      <c r="C15" s="15">
        <v>62363</v>
      </c>
      <c r="D15" s="6" t="s">
        <v>7</v>
      </c>
      <c r="E15" s="38"/>
      <c r="F15" s="40">
        <f>C15*E15</f>
        <v>0</v>
      </c>
    </row>
    <row r="16" spans="1:6" ht="27" customHeight="1" x14ac:dyDescent="0.25">
      <c r="A16" s="58" t="s">
        <v>21</v>
      </c>
      <c r="B16" s="59"/>
      <c r="C16" s="59"/>
      <c r="D16" s="59"/>
      <c r="E16" s="60"/>
      <c r="F16" s="40">
        <f>SUM(F3:F15)</f>
        <v>0</v>
      </c>
    </row>
    <row r="17" spans="1:12" ht="27" customHeight="1" x14ac:dyDescent="0.25">
      <c r="A17" s="61" t="s">
        <v>111</v>
      </c>
      <c r="B17" s="62"/>
      <c r="C17" s="62"/>
      <c r="D17" s="62"/>
      <c r="E17" s="62"/>
      <c r="F17" s="63"/>
    </row>
    <row r="18" spans="1:12" ht="27" customHeight="1" x14ac:dyDescent="0.25">
      <c r="A18" s="26">
        <v>1</v>
      </c>
      <c r="B18" s="9" t="s">
        <v>87</v>
      </c>
      <c r="C18" s="36">
        <v>67781</v>
      </c>
      <c r="D18" s="11" t="s">
        <v>7</v>
      </c>
      <c r="E18" s="12"/>
      <c r="F18" s="41">
        <f>C18*E18</f>
        <v>0</v>
      </c>
      <c r="J18" s="44"/>
      <c r="L18" s="44"/>
    </row>
    <row r="19" spans="1:12" ht="27" customHeight="1" x14ac:dyDescent="0.25">
      <c r="A19" s="26">
        <v>2</v>
      </c>
      <c r="B19" s="9" t="s">
        <v>86</v>
      </c>
      <c r="C19" s="36">
        <v>176352</v>
      </c>
      <c r="D19" s="11" t="s">
        <v>7</v>
      </c>
      <c r="E19" s="12"/>
      <c r="F19" s="41">
        <f t="shared" ref="F19:F31" si="1">C19*E19</f>
        <v>0</v>
      </c>
      <c r="J19" s="44"/>
      <c r="L19" s="44"/>
    </row>
    <row r="20" spans="1:12" ht="27" customHeight="1" x14ac:dyDescent="0.25">
      <c r="A20" s="26">
        <v>3</v>
      </c>
      <c r="B20" s="9" t="s">
        <v>99</v>
      </c>
      <c r="C20" s="36">
        <v>23819</v>
      </c>
      <c r="D20" s="11" t="s">
        <v>44</v>
      </c>
      <c r="E20" s="12"/>
      <c r="F20" s="41">
        <f t="shared" si="1"/>
        <v>0</v>
      </c>
      <c r="J20" s="44"/>
    </row>
    <row r="21" spans="1:12" ht="27" customHeight="1" x14ac:dyDescent="0.25">
      <c r="A21" s="26">
        <v>4</v>
      </c>
      <c r="B21" s="9" t="s">
        <v>88</v>
      </c>
      <c r="C21" s="36">
        <v>22830</v>
      </c>
      <c r="D21" s="11" t="s">
        <v>44</v>
      </c>
      <c r="E21" s="12"/>
      <c r="F21" s="41">
        <f t="shared" si="1"/>
        <v>0</v>
      </c>
    </row>
    <row r="22" spans="1:12" ht="27" customHeight="1" x14ac:dyDescent="0.25">
      <c r="A22" s="26">
        <v>5</v>
      </c>
      <c r="B22" s="9" t="s">
        <v>53</v>
      </c>
      <c r="C22" s="36">
        <v>20189</v>
      </c>
      <c r="D22" s="11" t="s">
        <v>44</v>
      </c>
      <c r="E22" s="12"/>
      <c r="F22" s="41">
        <f t="shared" si="1"/>
        <v>0</v>
      </c>
    </row>
    <row r="23" spans="1:12" ht="27" customHeight="1" x14ac:dyDescent="0.25">
      <c r="A23" s="26">
        <v>6</v>
      </c>
      <c r="B23" s="9" t="s">
        <v>66</v>
      </c>
      <c r="C23" s="36">
        <v>336</v>
      </c>
      <c r="D23" s="7" t="s">
        <v>8</v>
      </c>
      <c r="E23" s="12"/>
      <c r="F23" s="41">
        <f t="shared" si="1"/>
        <v>0</v>
      </c>
    </row>
    <row r="24" spans="1:12" ht="27" customHeight="1" x14ac:dyDescent="0.25">
      <c r="A24" s="26">
        <v>7</v>
      </c>
      <c r="B24" s="9" t="s">
        <v>73</v>
      </c>
      <c r="C24" s="36">
        <v>11623</v>
      </c>
      <c r="D24" s="7" t="s">
        <v>8</v>
      </c>
      <c r="E24" s="12"/>
      <c r="F24" s="41">
        <f t="shared" si="1"/>
        <v>0</v>
      </c>
    </row>
    <row r="25" spans="1:12" ht="27" customHeight="1" x14ac:dyDescent="0.25">
      <c r="A25" s="26">
        <v>9</v>
      </c>
      <c r="B25" s="9" t="s">
        <v>39</v>
      </c>
      <c r="C25" s="36">
        <v>31</v>
      </c>
      <c r="D25" s="7" t="s">
        <v>9</v>
      </c>
      <c r="E25" s="12"/>
      <c r="F25" s="41">
        <f t="shared" si="1"/>
        <v>0</v>
      </c>
    </row>
    <row r="26" spans="1:12" ht="27" customHeight="1" x14ac:dyDescent="0.25">
      <c r="A26" s="26">
        <v>10</v>
      </c>
      <c r="B26" s="9" t="s">
        <v>42</v>
      </c>
      <c r="C26" s="36">
        <v>276</v>
      </c>
      <c r="D26" s="11" t="s">
        <v>44</v>
      </c>
      <c r="E26" s="12"/>
      <c r="F26" s="41">
        <f t="shared" si="1"/>
        <v>0</v>
      </c>
    </row>
    <row r="27" spans="1:12" ht="27" customHeight="1" x14ac:dyDescent="0.25">
      <c r="A27" s="26">
        <v>11</v>
      </c>
      <c r="B27" s="9" t="s">
        <v>40</v>
      </c>
      <c r="C27" s="36">
        <v>60</v>
      </c>
      <c r="D27" s="7" t="s">
        <v>9</v>
      </c>
      <c r="E27" s="12"/>
      <c r="F27" s="41">
        <f t="shared" si="1"/>
        <v>0</v>
      </c>
    </row>
    <row r="28" spans="1:12" ht="27" customHeight="1" x14ac:dyDescent="0.25">
      <c r="A28" s="26">
        <v>12</v>
      </c>
      <c r="B28" s="9" t="s">
        <v>24</v>
      </c>
      <c r="C28" s="36">
        <v>12</v>
      </c>
      <c r="D28" s="7" t="s">
        <v>9</v>
      </c>
      <c r="E28" s="12"/>
      <c r="F28" s="41">
        <f t="shared" si="1"/>
        <v>0</v>
      </c>
    </row>
    <row r="29" spans="1:12" ht="27" customHeight="1" x14ac:dyDescent="0.25">
      <c r="A29" s="26">
        <v>13</v>
      </c>
      <c r="B29" s="13" t="s">
        <v>41</v>
      </c>
      <c r="C29" s="36">
        <v>36</v>
      </c>
      <c r="D29" s="7" t="s">
        <v>9</v>
      </c>
      <c r="E29" s="12"/>
      <c r="F29" s="41">
        <f t="shared" si="1"/>
        <v>0</v>
      </c>
    </row>
    <row r="30" spans="1:12" ht="27" customHeight="1" x14ac:dyDescent="0.25">
      <c r="A30" s="26">
        <v>14</v>
      </c>
      <c r="B30" s="13" t="s">
        <v>25</v>
      </c>
      <c r="C30" s="36">
        <v>24</v>
      </c>
      <c r="D30" s="7" t="s">
        <v>9</v>
      </c>
      <c r="E30" s="12"/>
      <c r="F30" s="41">
        <f t="shared" si="1"/>
        <v>0</v>
      </c>
    </row>
    <row r="31" spans="1:12" ht="27" customHeight="1" x14ac:dyDescent="0.25">
      <c r="A31" s="26">
        <v>15</v>
      </c>
      <c r="B31" s="9" t="s">
        <v>37</v>
      </c>
      <c r="C31" s="36">
        <v>11</v>
      </c>
      <c r="D31" s="7" t="s">
        <v>9</v>
      </c>
      <c r="E31" s="12"/>
      <c r="F31" s="41">
        <f t="shared" si="1"/>
        <v>0</v>
      </c>
    </row>
    <row r="32" spans="1:12" ht="27" customHeight="1" x14ac:dyDescent="0.25">
      <c r="A32" s="64" t="s">
        <v>112</v>
      </c>
      <c r="B32" s="65"/>
      <c r="C32" s="65"/>
      <c r="D32" s="65"/>
      <c r="E32" s="65"/>
      <c r="F32" s="66"/>
    </row>
    <row r="33" spans="1:10" ht="27" customHeight="1" x14ac:dyDescent="0.25">
      <c r="A33" s="26">
        <v>1</v>
      </c>
      <c r="B33" s="9" t="s">
        <v>129</v>
      </c>
      <c r="C33" s="36">
        <v>1875</v>
      </c>
      <c r="D33" s="11" t="s">
        <v>44</v>
      </c>
      <c r="E33" s="12"/>
      <c r="F33" s="41">
        <f t="shared" ref="F33" si="2">C33*E33</f>
        <v>0</v>
      </c>
    </row>
    <row r="34" spans="1:10" ht="27" customHeight="1" x14ac:dyDescent="0.25">
      <c r="A34" s="26">
        <v>2</v>
      </c>
      <c r="B34" s="9" t="s">
        <v>113</v>
      </c>
      <c r="C34" s="36">
        <v>1784</v>
      </c>
      <c r="D34" s="11" t="s">
        <v>44</v>
      </c>
      <c r="E34" s="12"/>
      <c r="F34" s="41">
        <f t="shared" ref="F34:F37" si="3">C34*E34</f>
        <v>0</v>
      </c>
    </row>
    <row r="35" spans="1:10" ht="27" customHeight="1" x14ac:dyDescent="0.25">
      <c r="A35" s="26">
        <v>3</v>
      </c>
      <c r="B35" s="9" t="s">
        <v>114</v>
      </c>
      <c r="C35" s="36">
        <v>1113</v>
      </c>
      <c r="D35" s="11" t="s">
        <v>44</v>
      </c>
      <c r="E35" s="12"/>
      <c r="F35" s="41">
        <f t="shared" ref="F35" si="4">C35*E35</f>
        <v>0</v>
      </c>
    </row>
    <row r="36" spans="1:10" ht="27" customHeight="1" x14ac:dyDescent="0.25">
      <c r="A36" s="26">
        <v>4</v>
      </c>
      <c r="B36" s="9" t="s">
        <v>88</v>
      </c>
      <c r="C36" s="36">
        <v>1113</v>
      </c>
      <c r="D36" s="11" t="s">
        <v>44</v>
      </c>
      <c r="E36" s="12"/>
      <c r="F36" s="41">
        <f t="shared" si="3"/>
        <v>0</v>
      </c>
    </row>
    <row r="37" spans="1:10" ht="27" customHeight="1" x14ac:dyDescent="0.25">
      <c r="A37" s="26">
        <v>5</v>
      </c>
      <c r="B37" s="9" t="s">
        <v>115</v>
      </c>
      <c r="C37" s="36">
        <v>1784</v>
      </c>
      <c r="D37" s="11" t="s">
        <v>44</v>
      </c>
      <c r="E37" s="12"/>
      <c r="F37" s="41">
        <f t="shared" si="3"/>
        <v>0</v>
      </c>
    </row>
    <row r="38" spans="1:10" ht="27" customHeight="1" x14ac:dyDescent="0.25">
      <c r="A38" s="26">
        <v>6</v>
      </c>
      <c r="B38" s="9" t="s">
        <v>116</v>
      </c>
      <c r="C38" s="36">
        <v>937</v>
      </c>
      <c r="D38" s="11" t="s">
        <v>44</v>
      </c>
      <c r="E38" s="12"/>
      <c r="F38" s="41">
        <f t="shared" ref="F38:F46" si="5">C38*E38</f>
        <v>0</v>
      </c>
    </row>
    <row r="39" spans="1:10" ht="27" customHeight="1" x14ac:dyDescent="0.25">
      <c r="A39" s="26">
        <v>7</v>
      </c>
      <c r="B39" s="9" t="s">
        <v>117</v>
      </c>
      <c r="C39" s="36">
        <v>1300</v>
      </c>
      <c r="D39" s="9" t="s">
        <v>118</v>
      </c>
      <c r="E39" s="45"/>
      <c r="F39" s="46">
        <f t="shared" si="5"/>
        <v>0</v>
      </c>
    </row>
    <row r="40" spans="1:10" ht="27" customHeight="1" x14ac:dyDescent="0.25">
      <c r="A40" s="26">
        <v>8</v>
      </c>
      <c r="B40" s="9" t="s">
        <v>119</v>
      </c>
      <c r="C40" s="36">
        <v>1</v>
      </c>
      <c r="D40" s="9" t="s">
        <v>120</v>
      </c>
      <c r="E40" s="45"/>
      <c r="F40" s="46">
        <f t="shared" si="5"/>
        <v>0</v>
      </c>
    </row>
    <row r="41" spans="1:10" ht="27" customHeight="1" x14ac:dyDescent="0.25">
      <c r="A41" s="26">
        <v>9</v>
      </c>
      <c r="B41" s="9" t="s">
        <v>127</v>
      </c>
      <c r="C41" s="36">
        <v>1</v>
      </c>
      <c r="D41" s="9" t="s">
        <v>120</v>
      </c>
      <c r="E41" s="45"/>
      <c r="F41" s="46">
        <f t="shared" si="5"/>
        <v>0</v>
      </c>
    </row>
    <row r="42" spans="1:10" ht="27" customHeight="1" x14ac:dyDescent="0.25">
      <c r="A42" s="26">
        <v>10</v>
      </c>
      <c r="B42" s="9" t="s">
        <v>121</v>
      </c>
      <c r="C42" s="36">
        <v>200</v>
      </c>
      <c r="D42" s="9" t="s">
        <v>118</v>
      </c>
      <c r="E42" s="45"/>
      <c r="F42" s="46">
        <f t="shared" si="5"/>
        <v>0</v>
      </c>
    </row>
    <row r="43" spans="1:10" ht="27" customHeight="1" x14ac:dyDescent="0.25">
      <c r="A43" s="26">
        <v>11</v>
      </c>
      <c r="B43" s="9" t="s">
        <v>126</v>
      </c>
      <c r="C43" s="36">
        <v>50</v>
      </c>
      <c r="D43" s="9" t="s">
        <v>118</v>
      </c>
      <c r="E43" s="45"/>
      <c r="F43" s="46">
        <f t="shared" si="5"/>
        <v>0</v>
      </c>
    </row>
    <row r="44" spans="1:10" ht="27" customHeight="1" x14ac:dyDescent="0.25">
      <c r="A44" s="26">
        <v>12</v>
      </c>
      <c r="B44" s="9" t="s">
        <v>128</v>
      </c>
      <c r="C44" s="36">
        <v>1</v>
      </c>
      <c r="D44" s="9" t="s">
        <v>124</v>
      </c>
      <c r="E44" s="45"/>
      <c r="F44" s="46">
        <f t="shared" si="5"/>
        <v>0</v>
      </c>
    </row>
    <row r="45" spans="1:10" ht="27" customHeight="1" x14ac:dyDescent="0.25">
      <c r="A45" s="26">
        <v>13</v>
      </c>
      <c r="B45" s="9" t="s">
        <v>122</v>
      </c>
      <c r="C45" s="36">
        <v>3</v>
      </c>
      <c r="D45" s="9" t="s">
        <v>120</v>
      </c>
      <c r="E45" s="45"/>
      <c r="F45" s="46">
        <f t="shared" si="5"/>
        <v>0</v>
      </c>
    </row>
    <row r="46" spans="1:10" ht="27" customHeight="1" x14ac:dyDescent="0.25">
      <c r="A46" s="26">
        <v>14</v>
      </c>
      <c r="B46" s="9" t="s">
        <v>123</v>
      </c>
      <c r="C46" s="36">
        <v>1</v>
      </c>
      <c r="D46" s="9" t="s">
        <v>124</v>
      </c>
      <c r="E46" s="45"/>
      <c r="F46" s="46">
        <f t="shared" si="5"/>
        <v>0</v>
      </c>
    </row>
    <row r="47" spans="1:10" ht="27" customHeight="1" x14ac:dyDescent="0.25">
      <c r="A47" s="26">
        <v>15</v>
      </c>
      <c r="B47" s="9" t="s">
        <v>125</v>
      </c>
      <c r="C47" s="36">
        <v>2243</v>
      </c>
      <c r="D47" s="11" t="s">
        <v>44</v>
      </c>
      <c r="E47" s="12"/>
      <c r="F47" s="40">
        <f t="shared" ref="F47" si="6">C47*E47</f>
        <v>0</v>
      </c>
    </row>
    <row r="48" spans="1:10" ht="27" customHeight="1" x14ac:dyDescent="0.25">
      <c r="A48" s="58" t="s">
        <v>67</v>
      </c>
      <c r="B48" s="59"/>
      <c r="C48" s="59"/>
      <c r="D48" s="59"/>
      <c r="E48" s="60"/>
      <c r="F48" s="40">
        <f>SUM(F18:F31,F33:F47)</f>
        <v>0</v>
      </c>
      <c r="J48" s="44"/>
    </row>
    <row r="49" spans="1:10" ht="27" customHeight="1" x14ac:dyDescent="0.25">
      <c r="A49" s="17">
        <v>1</v>
      </c>
      <c r="B49" s="6" t="s">
        <v>60</v>
      </c>
      <c r="C49" s="15">
        <v>142450</v>
      </c>
      <c r="D49" s="7" t="s">
        <v>7</v>
      </c>
      <c r="E49" s="8"/>
      <c r="F49" s="40">
        <f>C49*E49</f>
        <v>0</v>
      </c>
      <c r="J49" s="44"/>
    </row>
    <row r="50" spans="1:10" ht="27" customHeight="1" x14ac:dyDescent="0.25">
      <c r="A50" s="17">
        <v>2</v>
      </c>
      <c r="B50" s="6" t="s">
        <v>61</v>
      </c>
      <c r="C50" s="15">
        <v>10067</v>
      </c>
      <c r="D50" s="7" t="s">
        <v>7</v>
      </c>
      <c r="E50" s="8"/>
      <c r="F50" s="40">
        <f t="shared" ref="F50:F97" si="7">C50*E50</f>
        <v>0</v>
      </c>
      <c r="J50" s="44"/>
    </row>
    <row r="51" spans="1:10" ht="27" customHeight="1" x14ac:dyDescent="0.25">
      <c r="A51" s="17">
        <v>3</v>
      </c>
      <c r="B51" s="6" t="s">
        <v>74</v>
      </c>
      <c r="C51" s="15">
        <v>611</v>
      </c>
      <c r="D51" s="7" t="s">
        <v>8</v>
      </c>
      <c r="E51" s="8"/>
      <c r="F51" s="40">
        <f t="shared" si="7"/>
        <v>0</v>
      </c>
    </row>
    <row r="52" spans="1:10" ht="27" customHeight="1" x14ac:dyDescent="0.25">
      <c r="A52" s="17">
        <v>4</v>
      </c>
      <c r="B52" s="9" t="s">
        <v>43</v>
      </c>
      <c r="C52" s="36">
        <v>694</v>
      </c>
      <c r="D52" s="7" t="s">
        <v>8</v>
      </c>
      <c r="E52" s="12"/>
      <c r="F52" s="40">
        <f t="shared" si="7"/>
        <v>0</v>
      </c>
    </row>
    <row r="53" spans="1:10" ht="27" customHeight="1" x14ac:dyDescent="0.25">
      <c r="A53" s="17">
        <v>5</v>
      </c>
      <c r="B53" s="9" t="s">
        <v>58</v>
      </c>
      <c r="C53" s="36">
        <v>452</v>
      </c>
      <c r="D53" s="7" t="s">
        <v>8</v>
      </c>
      <c r="E53" s="12"/>
      <c r="F53" s="40">
        <f t="shared" si="7"/>
        <v>0</v>
      </c>
    </row>
    <row r="54" spans="1:10" ht="27" customHeight="1" x14ac:dyDescent="0.25">
      <c r="A54" s="17">
        <v>6</v>
      </c>
      <c r="B54" s="9" t="s">
        <v>137</v>
      </c>
      <c r="C54" s="36">
        <v>76</v>
      </c>
      <c r="D54" s="7" t="s">
        <v>8</v>
      </c>
      <c r="E54" s="12"/>
      <c r="F54" s="40">
        <f t="shared" ref="F54" si="8">C54*E54</f>
        <v>0</v>
      </c>
    </row>
    <row r="55" spans="1:10" ht="27" customHeight="1" x14ac:dyDescent="0.25">
      <c r="A55" s="17">
        <v>7</v>
      </c>
      <c r="B55" s="9" t="s">
        <v>62</v>
      </c>
      <c r="C55" s="36">
        <v>289</v>
      </c>
      <c r="D55" s="7" t="s">
        <v>8</v>
      </c>
      <c r="E55" s="12"/>
      <c r="F55" s="40">
        <f t="shared" si="7"/>
        <v>0</v>
      </c>
    </row>
    <row r="56" spans="1:10" ht="27" customHeight="1" x14ac:dyDescent="0.25">
      <c r="A56" s="17">
        <v>8</v>
      </c>
      <c r="B56" s="9" t="s">
        <v>85</v>
      </c>
      <c r="C56" s="36">
        <v>121</v>
      </c>
      <c r="D56" s="7" t="s">
        <v>8</v>
      </c>
      <c r="E56" s="12"/>
      <c r="F56" s="40">
        <f t="shared" si="7"/>
        <v>0</v>
      </c>
    </row>
    <row r="57" spans="1:10" ht="27" customHeight="1" x14ac:dyDescent="0.25">
      <c r="A57" s="17">
        <v>9</v>
      </c>
      <c r="B57" s="10" t="s">
        <v>63</v>
      </c>
      <c r="C57" s="37">
        <v>1</v>
      </c>
      <c r="D57" s="7" t="s">
        <v>9</v>
      </c>
      <c r="E57" s="12"/>
      <c r="F57" s="40">
        <f t="shared" si="7"/>
        <v>0</v>
      </c>
    </row>
    <row r="58" spans="1:10" ht="27" customHeight="1" x14ac:dyDescent="0.25">
      <c r="A58" s="17">
        <v>10</v>
      </c>
      <c r="B58" s="10" t="s">
        <v>138</v>
      </c>
      <c r="C58" s="37">
        <v>1</v>
      </c>
      <c r="D58" s="7" t="s">
        <v>9</v>
      </c>
      <c r="E58" s="12"/>
      <c r="F58" s="40">
        <f t="shared" si="7"/>
        <v>0</v>
      </c>
    </row>
    <row r="59" spans="1:10" ht="27" customHeight="1" x14ac:dyDescent="0.25">
      <c r="A59" s="17">
        <v>11</v>
      </c>
      <c r="B59" s="10" t="s">
        <v>79</v>
      </c>
      <c r="C59" s="37">
        <v>1</v>
      </c>
      <c r="D59" s="7" t="s">
        <v>9</v>
      </c>
      <c r="E59" s="12"/>
      <c r="F59" s="40">
        <f t="shared" ref="F59" si="9">C59*E59</f>
        <v>0</v>
      </c>
    </row>
    <row r="60" spans="1:10" ht="27" customHeight="1" x14ac:dyDescent="0.25">
      <c r="A60" s="17">
        <v>12</v>
      </c>
      <c r="B60" s="10" t="s">
        <v>75</v>
      </c>
      <c r="C60" s="37">
        <v>2</v>
      </c>
      <c r="D60" s="7" t="s">
        <v>9</v>
      </c>
      <c r="E60" s="12"/>
      <c r="F60" s="40">
        <f>C57*E60</f>
        <v>0</v>
      </c>
    </row>
    <row r="61" spans="1:10" ht="27" customHeight="1" x14ac:dyDescent="0.25">
      <c r="A61" s="17">
        <v>13</v>
      </c>
      <c r="B61" s="10" t="s">
        <v>134</v>
      </c>
      <c r="C61" s="37">
        <v>7</v>
      </c>
      <c r="D61" s="7" t="s">
        <v>9</v>
      </c>
      <c r="E61" s="12"/>
      <c r="F61" s="40">
        <f>C58*E61</f>
        <v>0</v>
      </c>
    </row>
    <row r="62" spans="1:10" ht="27" customHeight="1" x14ac:dyDescent="0.25">
      <c r="A62" s="17">
        <v>14</v>
      </c>
      <c r="B62" s="10" t="s">
        <v>135</v>
      </c>
      <c r="C62" s="37">
        <v>2</v>
      </c>
      <c r="D62" s="7" t="s">
        <v>9</v>
      </c>
      <c r="E62" s="12"/>
      <c r="F62" s="40">
        <f>C60*E62</f>
        <v>0</v>
      </c>
    </row>
    <row r="63" spans="1:10" ht="27" customHeight="1" x14ac:dyDescent="0.25">
      <c r="A63" s="17">
        <v>15</v>
      </c>
      <c r="B63" s="10" t="s">
        <v>101</v>
      </c>
      <c r="C63" s="37">
        <v>1</v>
      </c>
      <c r="D63" s="7" t="s">
        <v>9</v>
      </c>
      <c r="E63" s="12"/>
      <c r="F63" s="40">
        <f t="shared" ref="F63" si="10">C63*E63</f>
        <v>0</v>
      </c>
    </row>
    <row r="64" spans="1:10" ht="27" customHeight="1" x14ac:dyDescent="0.25">
      <c r="A64" s="17">
        <v>16</v>
      </c>
      <c r="B64" s="10" t="s">
        <v>78</v>
      </c>
      <c r="C64" s="37">
        <v>63</v>
      </c>
      <c r="D64" s="7" t="s">
        <v>7</v>
      </c>
      <c r="E64" s="12"/>
      <c r="F64" s="40">
        <f t="shared" si="7"/>
        <v>0</v>
      </c>
    </row>
    <row r="65" spans="1:6" ht="27" customHeight="1" x14ac:dyDescent="0.25">
      <c r="A65" s="17">
        <v>17</v>
      </c>
      <c r="B65" s="10" t="s">
        <v>77</v>
      </c>
      <c r="C65" s="37">
        <v>37</v>
      </c>
      <c r="D65" s="7" t="s">
        <v>7</v>
      </c>
      <c r="E65" s="12"/>
      <c r="F65" s="40">
        <f t="shared" si="7"/>
        <v>0</v>
      </c>
    </row>
    <row r="66" spans="1:6" ht="27" customHeight="1" x14ac:dyDescent="0.25">
      <c r="A66" s="17">
        <v>18</v>
      </c>
      <c r="B66" s="10" t="s">
        <v>45</v>
      </c>
      <c r="C66" s="37">
        <v>5843</v>
      </c>
      <c r="D66" s="11" t="s">
        <v>44</v>
      </c>
      <c r="E66" s="12"/>
      <c r="F66" s="40">
        <f t="shared" si="7"/>
        <v>0</v>
      </c>
    </row>
    <row r="67" spans="1:6" ht="27" customHeight="1" x14ac:dyDescent="0.25">
      <c r="A67" s="17">
        <v>19</v>
      </c>
      <c r="B67" s="9" t="s">
        <v>64</v>
      </c>
      <c r="C67" s="36">
        <v>16406</v>
      </c>
      <c r="D67" s="7" t="s">
        <v>44</v>
      </c>
      <c r="E67" s="12"/>
      <c r="F67" s="40">
        <f t="shared" si="7"/>
        <v>0</v>
      </c>
    </row>
    <row r="68" spans="1:6" ht="27" customHeight="1" x14ac:dyDescent="0.25">
      <c r="A68" s="17">
        <v>20</v>
      </c>
      <c r="B68" s="9" t="s">
        <v>102</v>
      </c>
      <c r="C68" s="36">
        <v>92224</v>
      </c>
      <c r="D68" s="11" t="s">
        <v>44</v>
      </c>
      <c r="E68" s="12"/>
      <c r="F68" s="40">
        <f t="shared" si="7"/>
        <v>0</v>
      </c>
    </row>
    <row r="69" spans="1:6" ht="27" customHeight="1" x14ac:dyDescent="0.25">
      <c r="A69" s="17">
        <v>21</v>
      </c>
      <c r="B69" s="9" t="s">
        <v>36</v>
      </c>
      <c r="C69" s="36">
        <v>226</v>
      </c>
      <c r="D69" s="7" t="s">
        <v>8</v>
      </c>
      <c r="E69" s="12"/>
      <c r="F69" s="40">
        <f t="shared" si="7"/>
        <v>0</v>
      </c>
    </row>
    <row r="70" spans="1:6" ht="27" customHeight="1" x14ac:dyDescent="0.25">
      <c r="A70" s="17">
        <v>22</v>
      </c>
      <c r="B70" s="9" t="s">
        <v>76</v>
      </c>
      <c r="C70" s="36">
        <v>129</v>
      </c>
      <c r="D70" s="7" t="s">
        <v>44</v>
      </c>
      <c r="E70" s="12"/>
      <c r="F70" s="40">
        <f t="shared" si="7"/>
        <v>0</v>
      </c>
    </row>
    <row r="71" spans="1:6" ht="27" customHeight="1" x14ac:dyDescent="0.25">
      <c r="A71" s="17">
        <v>23</v>
      </c>
      <c r="B71" s="9" t="s">
        <v>46</v>
      </c>
      <c r="C71" s="36">
        <v>872</v>
      </c>
      <c r="D71" s="11" t="s">
        <v>44</v>
      </c>
      <c r="E71" s="12"/>
      <c r="F71" s="40">
        <f t="shared" si="7"/>
        <v>0</v>
      </c>
    </row>
    <row r="72" spans="1:6" ht="27" customHeight="1" x14ac:dyDescent="0.25">
      <c r="A72" s="58" t="s">
        <v>20</v>
      </c>
      <c r="B72" s="59"/>
      <c r="C72" s="59"/>
      <c r="D72" s="59"/>
      <c r="E72" s="60"/>
      <c r="F72" s="40">
        <f>SUM(F49:F71)</f>
        <v>0</v>
      </c>
    </row>
    <row r="73" spans="1:6" ht="27" customHeight="1" x14ac:dyDescent="0.25">
      <c r="A73" s="26">
        <v>1</v>
      </c>
      <c r="B73" s="6" t="s">
        <v>26</v>
      </c>
      <c r="C73" s="15">
        <f>SUM(C74:C88,C94)</f>
        <v>17630</v>
      </c>
      <c r="D73" s="7" t="s">
        <v>8</v>
      </c>
      <c r="E73" s="8"/>
      <c r="F73" s="40">
        <f t="shared" si="7"/>
        <v>0</v>
      </c>
    </row>
    <row r="74" spans="1:6" ht="27" customHeight="1" x14ac:dyDescent="0.25">
      <c r="A74" s="26">
        <v>2</v>
      </c>
      <c r="B74" s="6" t="s">
        <v>27</v>
      </c>
      <c r="C74" s="34">
        <v>2568</v>
      </c>
      <c r="D74" s="7" t="s">
        <v>8</v>
      </c>
      <c r="E74" s="8"/>
      <c r="F74" s="40">
        <f t="shared" si="7"/>
        <v>0</v>
      </c>
    </row>
    <row r="75" spans="1:6" ht="27" customHeight="1" x14ac:dyDescent="0.25">
      <c r="A75" s="26">
        <v>3</v>
      </c>
      <c r="B75" s="6" t="s">
        <v>47</v>
      </c>
      <c r="C75" s="34">
        <v>591</v>
      </c>
      <c r="D75" s="7" t="s">
        <v>8</v>
      </c>
      <c r="E75" s="8"/>
      <c r="F75" s="40">
        <f t="shared" si="7"/>
        <v>0</v>
      </c>
    </row>
    <row r="76" spans="1:6" ht="27" customHeight="1" x14ac:dyDescent="0.25">
      <c r="A76" s="26">
        <v>4</v>
      </c>
      <c r="B76" s="6" t="s">
        <v>48</v>
      </c>
      <c r="C76" s="34">
        <v>355</v>
      </c>
      <c r="D76" s="7" t="s">
        <v>8</v>
      </c>
      <c r="E76" s="8"/>
      <c r="F76" s="40">
        <f t="shared" si="7"/>
        <v>0</v>
      </c>
    </row>
    <row r="77" spans="1:6" ht="27" customHeight="1" x14ac:dyDescent="0.25">
      <c r="A77" s="26">
        <v>5</v>
      </c>
      <c r="B77" s="6" t="s">
        <v>49</v>
      </c>
      <c r="C77" s="34">
        <v>144</v>
      </c>
      <c r="D77" s="7" t="s">
        <v>8</v>
      </c>
      <c r="E77" s="8"/>
      <c r="F77" s="40">
        <f t="shared" si="7"/>
        <v>0</v>
      </c>
    </row>
    <row r="78" spans="1:6" ht="27" customHeight="1" x14ac:dyDescent="0.25">
      <c r="A78" s="26">
        <v>6</v>
      </c>
      <c r="B78" s="6" t="s">
        <v>80</v>
      </c>
      <c r="C78" s="34">
        <v>5</v>
      </c>
      <c r="D78" s="7" t="s">
        <v>8</v>
      </c>
      <c r="E78" s="8"/>
      <c r="F78" s="40">
        <f t="shared" si="7"/>
        <v>0</v>
      </c>
    </row>
    <row r="79" spans="1:6" ht="27" customHeight="1" x14ac:dyDescent="0.25">
      <c r="A79" s="26">
        <v>7</v>
      </c>
      <c r="B79" s="6" t="s">
        <v>105</v>
      </c>
      <c r="C79" s="34">
        <v>55</v>
      </c>
      <c r="D79" s="7" t="s">
        <v>8</v>
      </c>
      <c r="E79" s="8"/>
      <c r="F79" s="40">
        <f t="shared" ref="F79" si="11">C79*E79</f>
        <v>0</v>
      </c>
    </row>
    <row r="80" spans="1:6" ht="27" customHeight="1" x14ac:dyDescent="0.25">
      <c r="A80" s="26">
        <v>8</v>
      </c>
      <c r="B80" s="6" t="s">
        <v>106</v>
      </c>
      <c r="C80" s="34">
        <v>290</v>
      </c>
      <c r="D80" s="7" t="s">
        <v>8</v>
      </c>
      <c r="E80" s="8"/>
      <c r="F80" s="40">
        <f t="shared" si="7"/>
        <v>0</v>
      </c>
    </row>
    <row r="81" spans="1:6" ht="27" customHeight="1" x14ac:dyDescent="0.25">
      <c r="A81" s="26">
        <v>9</v>
      </c>
      <c r="B81" s="6" t="s">
        <v>107</v>
      </c>
      <c r="C81" s="34">
        <v>449</v>
      </c>
      <c r="D81" s="7" t="s">
        <v>8</v>
      </c>
      <c r="E81" s="8"/>
      <c r="F81" s="40">
        <f t="shared" si="7"/>
        <v>0</v>
      </c>
    </row>
    <row r="82" spans="1:6" ht="27" customHeight="1" x14ac:dyDescent="0.25">
      <c r="A82" s="26">
        <v>10</v>
      </c>
      <c r="B82" s="6" t="s">
        <v>108</v>
      </c>
      <c r="C82" s="34">
        <v>378</v>
      </c>
      <c r="D82" s="7" t="s">
        <v>8</v>
      </c>
      <c r="E82" s="8"/>
      <c r="F82" s="40">
        <f t="shared" si="7"/>
        <v>0</v>
      </c>
    </row>
    <row r="83" spans="1:6" ht="27" customHeight="1" x14ac:dyDescent="0.25">
      <c r="A83" s="26">
        <v>11</v>
      </c>
      <c r="B83" s="6" t="s">
        <v>109</v>
      </c>
      <c r="C83" s="34">
        <v>120</v>
      </c>
      <c r="D83" s="7" t="s">
        <v>8</v>
      </c>
      <c r="E83" s="8"/>
      <c r="F83" s="40">
        <f t="shared" ref="F83" si="12">C83*E83</f>
        <v>0</v>
      </c>
    </row>
    <row r="84" spans="1:6" ht="27" customHeight="1" x14ac:dyDescent="0.25">
      <c r="A84" s="26">
        <v>12</v>
      </c>
      <c r="B84" s="6" t="s">
        <v>81</v>
      </c>
      <c r="C84" s="34">
        <v>521</v>
      </c>
      <c r="D84" s="7" t="s">
        <v>8</v>
      </c>
      <c r="E84" s="8"/>
      <c r="F84" s="40">
        <f t="shared" si="7"/>
        <v>0</v>
      </c>
    </row>
    <row r="85" spans="1:6" ht="27" customHeight="1" x14ac:dyDescent="0.25">
      <c r="A85" s="26">
        <v>13</v>
      </c>
      <c r="B85" s="6" t="s">
        <v>82</v>
      </c>
      <c r="C85" s="34">
        <v>757</v>
      </c>
      <c r="D85" s="7" t="s">
        <v>8</v>
      </c>
      <c r="E85" s="8"/>
      <c r="F85" s="40">
        <f t="shared" si="7"/>
        <v>0</v>
      </c>
    </row>
    <row r="86" spans="1:6" ht="27" customHeight="1" x14ac:dyDescent="0.25">
      <c r="A86" s="26">
        <v>14</v>
      </c>
      <c r="B86" s="6" t="s">
        <v>83</v>
      </c>
      <c r="C86" s="34">
        <v>254</v>
      </c>
      <c r="D86" s="7" t="s">
        <v>8</v>
      </c>
      <c r="E86" s="8"/>
      <c r="F86" s="40">
        <f t="shared" ref="F86:F88" si="13">C86*E86</f>
        <v>0</v>
      </c>
    </row>
    <row r="87" spans="1:6" ht="27" customHeight="1" x14ac:dyDescent="0.25">
      <c r="A87" s="26">
        <v>15</v>
      </c>
      <c r="B87" s="6" t="s">
        <v>110</v>
      </c>
      <c r="C87" s="34">
        <v>570</v>
      </c>
      <c r="D87" s="7" t="s">
        <v>8</v>
      </c>
      <c r="E87" s="8"/>
      <c r="F87" s="40">
        <f t="shared" si="13"/>
        <v>0</v>
      </c>
    </row>
    <row r="88" spans="1:6" ht="27" customHeight="1" x14ac:dyDescent="0.25">
      <c r="A88" s="26">
        <v>16</v>
      </c>
      <c r="B88" s="6" t="s">
        <v>84</v>
      </c>
      <c r="C88" s="34">
        <v>50</v>
      </c>
      <c r="D88" s="7" t="s">
        <v>8</v>
      </c>
      <c r="E88" s="8"/>
      <c r="F88" s="40">
        <f t="shared" si="13"/>
        <v>0</v>
      </c>
    </row>
    <row r="89" spans="1:6" ht="27" customHeight="1" x14ac:dyDescent="0.25">
      <c r="A89" s="26">
        <v>17</v>
      </c>
      <c r="B89" s="6" t="s">
        <v>50</v>
      </c>
      <c r="C89" s="34">
        <v>20</v>
      </c>
      <c r="D89" s="7" t="s">
        <v>9</v>
      </c>
      <c r="E89" s="8"/>
      <c r="F89" s="40">
        <f t="shared" si="7"/>
        <v>0</v>
      </c>
    </row>
    <row r="90" spans="1:6" ht="27" customHeight="1" x14ac:dyDescent="0.25">
      <c r="A90" s="26">
        <v>18</v>
      </c>
      <c r="B90" s="6" t="s">
        <v>104</v>
      </c>
      <c r="C90" s="34">
        <v>1</v>
      </c>
      <c r="D90" s="7" t="s">
        <v>9</v>
      </c>
      <c r="E90" s="8"/>
      <c r="F90" s="40">
        <f t="shared" si="7"/>
        <v>0</v>
      </c>
    </row>
    <row r="91" spans="1:6" ht="27" customHeight="1" x14ac:dyDescent="0.25">
      <c r="A91" s="26">
        <v>19</v>
      </c>
      <c r="B91" s="6" t="s">
        <v>51</v>
      </c>
      <c r="C91" s="34">
        <v>105.14</v>
      </c>
      <c r="D91" s="14" t="s">
        <v>23</v>
      </c>
      <c r="E91" s="8"/>
      <c r="F91" s="40">
        <f t="shared" si="7"/>
        <v>0</v>
      </c>
    </row>
    <row r="92" spans="1:6" ht="27" customHeight="1" x14ac:dyDescent="0.25">
      <c r="A92" s="26">
        <v>20</v>
      </c>
      <c r="B92" s="6" t="s">
        <v>96</v>
      </c>
      <c r="C92" s="34">
        <v>10</v>
      </c>
      <c r="D92" s="14" t="s">
        <v>9</v>
      </c>
      <c r="E92" s="8"/>
      <c r="F92" s="40">
        <f t="shared" ref="F92" si="14">C92*E92</f>
        <v>0</v>
      </c>
    </row>
    <row r="93" spans="1:6" ht="27" customHeight="1" x14ac:dyDescent="0.25">
      <c r="A93" s="26">
        <v>21</v>
      </c>
      <c r="B93" s="6" t="s">
        <v>65</v>
      </c>
      <c r="C93" s="34">
        <v>14</v>
      </c>
      <c r="D93" s="14" t="s">
        <v>9</v>
      </c>
      <c r="E93" s="8"/>
      <c r="F93" s="40">
        <f t="shared" si="7"/>
        <v>0</v>
      </c>
    </row>
    <row r="94" spans="1:6" ht="27" customHeight="1" x14ac:dyDescent="0.25">
      <c r="A94" s="26">
        <v>22</v>
      </c>
      <c r="B94" s="6" t="s">
        <v>69</v>
      </c>
      <c r="C94" s="34">
        <v>10523</v>
      </c>
      <c r="D94" s="7" t="s">
        <v>8</v>
      </c>
      <c r="E94" s="8"/>
      <c r="F94" s="40">
        <f t="shared" si="7"/>
        <v>0</v>
      </c>
    </row>
    <row r="95" spans="1:6" ht="27" customHeight="1" x14ac:dyDescent="0.25">
      <c r="A95" s="26">
        <v>23</v>
      </c>
      <c r="B95" s="6" t="s">
        <v>52</v>
      </c>
      <c r="C95" s="34">
        <v>213</v>
      </c>
      <c r="D95" s="14" t="s">
        <v>23</v>
      </c>
      <c r="E95" s="8"/>
      <c r="F95" s="40">
        <f t="shared" si="7"/>
        <v>0</v>
      </c>
    </row>
    <row r="96" spans="1:6" ht="27" customHeight="1" x14ac:dyDescent="0.25">
      <c r="A96" s="26">
        <v>24</v>
      </c>
      <c r="B96" s="6" t="s">
        <v>38</v>
      </c>
      <c r="C96" s="15">
        <f>SUM(C74:C88)</f>
        <v>7107</v>
      </c>
      <c r="D96" s="7" t="s">
        <v>8</v>
      </c>
      <c r="E96" s="8"/>
      <c r="F96" s="40">
        <f t="shared" si="7"/>
        <v>0</v>
      </c>
    </row>
    <row r="97" spans="1:6" ht="27" customHeight="1" x14ac:dyDescent="0.25">
      <c r="A97" s="26">
        <v>25</v>
      </c>
      <c r="B97" s="6" t="s">
        <v>103</v>
      </c>
      <c r="C97" s="15">
        <v>2</v>
      </c>
      <c r="D97" s="7" t="s">
        <v>9</v>
      </c>
      <c r="E97" s="8"/>
      <c r="F97" s="40">
        <f t="shared" si="7"/>
        <v>0</v>
      </c>
    </row>
    <row r="98" spans="1:6" ht="27" customHeight="1" x14ac:dyDescent="0.25">
      <c r="A98" s="58" t="s">
        <v>16</v>
      </c>
      <c r="B98" s="59"/>
      <c r="C98" s="59"/>
      <c r="D98" s="59"/>
      <c r="E98" s="60"/>
      <c r="F98" s="40">
        <f>SUM(F73:F97)</f>
        <v>0</v>
      </c>
    </row>
    <row r="99" spans="1:6" ht="27" customHeight="1" x14ac:dyDescent="0.25">
      <c r="A99" s="26">
        <v>1</v>
      </c>
      <c r="B99" s="27" t="s">
        <v>34</v>
      </c>
      <c r="C99" s="34">
        <f>SUM(C100:C102)</f>
        <v>6057</v>
      </c>
      <c r="D99" s="7" t="s">
        <v>8</v>
      </c>
      <c r="E99" s="12"/>
      <c r="F99" s="40">
        <f>C99*E99</f>
        <v>0</v>
      </c>
    </row>
    <row r="100" spans="1:6" ht="27" customHeight="1" x14ac:dyDescent="0.25">
      <c r="A100" s="26">
        <v>2</v>
      </c>
      <c r="B100" s="27" t="s">
        <v>70</v>
      </c>
      <c r="C100" s="34">
        <v>5406</v>
      </c>
      <c r="D100" s="7" t="s">
        <v>8</v>
      </c>
      <c r="E100" s="12"/>
      <c r="F100" s="40">
        <f t="shared" ref="F100:F118" si="15">C100*E100</f>
        <v>0</v>
      </c>
    </row>
    <row r="101" spans="1:6" ht="27" customHeight="1" x14ac:dyDescent="0.25">
      <c r="A101" s="26">
        <v>3</v>
      </c>
      <c r="B101" s="27" t="s">
        <v>97</v>
      </c>
      <c r="C101" s="34">
        <v>449</v>
      </c>
      <c r="D101" s="7" t="s">
        <v>8</v>
      </c>
      <c r="E101" s="12"/>
      <c r="F101" s="40">
        <f t="shared" ref="F101" si="16">C101*E101</f>
        <v>0</v>
      </c>
    </row>
    <row r="102" spans="1:6" ht="27" customHeight="1" x14ac:dyDescent="0.25">
      <c r="A102" s="26">
        <v>4</v>
      </c>
      <c r="B102" s="27" t="s">
        <v>71</v>
      </c>
      <c r="C102" s="34">
        <v>202</v>
      </c>
      <c r="D102" s="7" t="s">
        <v>8</v>
      </c>
      <c r="E102" s="12"/>
      <c r="F102" s="40">
        <f t="shared" si="15"/>
        <v>0</v>
      </c>
    </row>
    <row r="103" spans="1:6" ht="27" customHeight="1" x14ac:dyDescent="0.25">
      <c r="A103" s="26">
        <v>5</v>
      </c>
      <c r="B103" s="27" t="s">
        <v>131</v>
      </c>
      <c r="C103" s="34">
        <v>20</v>
      </c>
      <c r="D103" s="7" t="s">
        <v>8</v>
      </c>
      <c r="E103" s="12"/>
      <c r="F103" s="40">
        <f t="shared" ref="F103" si="17">C103*E103</f>
        <v>0</v>
      </c>
    </row>
    <row r="104" spans="1:6" ht="27" customHeight="1" x14ac:dyDescent="0.25">
      <c r="A104" s="26">
        <v>6</v>
      </c>
      <c r="B104" s="27" t="s">
        <v>56</v>
      </c>
      <c r="C104" s="34">
        <v>8</v>
      </c>
      <c r="D104" s="7" t="s">
        <v>9</v>
      </c>
      <c r="E104" s="12"/>
      <c r="F104" s="40">
        <f t="shared" si="15"/>
        <v>0</v>
      </c>
    </row>
    <row r="105" spans="1:6" ht="27" customHeight="1" x14ac:dyDescent="0.25">
      <c r="A105" s="26">
        <v>7</v>
      </c>
      <c r="B105" s="27" t="s">
        <v>57</v>
      </c>
      <c r="C105" s="34">
        <v>8</v>
      </c>
      <c r="D105" s="7" t="s">
        <v>9</v>
      </c>
      <c r="E105" s="12"/>
      <c r="F105" s="40">
        <f t="shared" si="15"/>
        <v>0</v>
      </c>
    </row>
    <row r="106" spans="1:6" ht="27" customHeight="1" x14ac:dyDescent="0.25">
      <c r="A106" s="26">
        <v>8</v>
      </c>
      <c r="B106" s="27" t="s">
        <v>54</v>
      </c>
      <c r="C106" s="34">
        <v>34</v>
      </c>
      <c r="D106" s="7" t="s">
        <v>9</v>
      </c>
      <c r="E106" s="12"/>
      <c r="F106" s="40">
        <f t="shared" si="15"/>
        <v>0</v>
      </c>
    </row>
    <row r="107" spans="1:6" ht="27" customHeight="1" x14ac:dyDescent="0.25">
      <c r="A107" s="26">
        <v>9</v>
      </c>
      <c r="B107" s="27" t="s">
        <v>55</v>
      </c>
      <c r="C107" s="34">
        <v>63</v>
      </c>
      <c r="D107" s="7" t="s">
        <v>9</v>
      </c>
      <c r="E107" s="12"/>
      <c r="F107" s="40">
        <f t="shared" si="15"/>
        <v>0</v>
      </c>
    </row>
    <row r="108" spans="1:6" ht="27" customHeight="1" x14ac:dyDescent="0.25">
      <c r="A108" s="26">
        <v>10</v>
      </c>
      <c r="B108" s="27" t="s">
        <v>98</v>
      </c>
      <c r="C108" s="34">
        <v>1</v>
      </c>
      <c r="D108" s="7" t="s">
        <v>9</v>
      </c>
      <c r="E108" s="12"/>
      <c r="F108" s="40">
        <f t="shared" si="15"/>
        <v>0</v>
      </c>
    </row>
    <row r="109" spans="1:6" ht="27" customHeight="1" x14ac:dyDescent="0.25">
      <c r="A109" s="26">
        <v>11</v>
      </c>
      <c r="B109" s="27" t="s">
        <v>132</v>
      </c>
      <c r="C109" s="34">
        <v>1</v>
      </c>
      <c r="D109" s="7" t="s">
        <v>9</v>
      </c>
      <c r="E109" s="12"/>
      <c r="F109" s="40">
        <f t="shared" ref="F109" si="18">C109*E109</f>
        <v>0</v>
      </c>
    </row>
    <row r="110" spans="1:6" ht="27" customHeight="1" x14ac:dyDescent="0.25">
      <c r="A110" s="26">
        <v>12</v>
      </c>
      <c r="B110" s="27" t="s">
        <v>28</v>
      </c>
      <c r="C110" s="34">
        <v>19</v>
      </c>
      <c r="D110" s="7" t="s">
        <v>9</v>
      </c>
      <c r="E110" s="12"/>
      <c r="F110" s="40">
        <f t="shared" si="15"/>
        <v>0</v>
      </c>
    </row>
    <row r="111" spans="1:6" ht="27" customHeight="1" x14ac:dyDescent="0.25">
      <c r="A111" s="26">
        <v>13</v>
      </c>
      <c r="B111" s="27" t="s">
        <v>72</v>
      </c>
      <c r="C111" s="34">
        <v>4</v>
      </c>
      <c r="D111" s="7" t="s">
        <v>9</v>
      </c>
      <c r="E111" s="12"/>
      <c r="F111" s="40">
        <f t="shared" si="15"/>
        <v>0</v>
      </c>
    </row>
    <row r="112" spans="1:6" ht="27" customHeight="1" x14ac:dyDescent="0.25">
      <c r="A112" s="26">
        <v>14</v>
      </c>
      <c r="B112" s="27" t="s">
        <v>35</v>
      </c>
      <c r="C112" s="34">
        <f>C104+C105+C106*2+C107*2+C108</f>
        <v>211</v>
      </c>
      <c r="D112" s="7" t="s">
        <v>9</v>
      </c>
      <c r="E112" s="12"/>
      <c r="F112" s="40">
        <f t="shared" si="15"/>
        <v>0</v>
      </c>
    </row>
    <row r="113" spans="1:6" ht="27" customHeight="1" x14ac:dyDescent="0.25">
      <c r="A113" s="26">
        <v>15</v>
      </c>
      <c r="B113" s="27" t="s">
        <v>29</v>
      </c>
      <c r="C113" s="35">
        <v>11</v>
      </c>
      <c r="D113" s="7" t="s">
        <v>9</v>
      </c>
      <c r="E113" s="12"/>
      <c r="F113" s="40">
        <f t="shared" si="15"/>
        <v>0</v>
      </c>
    </row>
    <row r="114" spans="1:6" ht="27" customHeight="1" x14ac:dyDescent="0.25">
      <c r="A114" s="26">
        <v>16</v>
      </c>
      <c r="B114" s="27" t="s">
        <v>32</v>
      </c>
      <c r="C114" s="33">
        <v>7.05</v>
      </c>
      <c r="D114" s="28" t="s">
        <v>10</v>
      </c>
      <c r="E114" s="12"/>
      <c r="F114" s="40">
        <f t="shared" si="15"/>
        <v>0</v>
      </c>
    </row>
    <row r="115" spans="1:6" ht="27" customHeight="1" x14ac:dyDescent="0.25">
      <c r="A115" s="26">
        <v>17</v>
      </c>
      <c r="B115" s="27" t="s">
        <v>133</v>
      </c>
      <c r="C115" s="34">
        <v>1</v>
      </c>
      <c r="D115" s="7" t="s">
        <v>9</v>
      </c>
      <c r="E115" s="12"/>
      <c r="F115" s="40">
        <f t="shared" ref="F115" si="19">C115*E115</f>
        <v>0</v>
      </c>
    </row>
    <row r="116" spans="1:6" ht="27" customHeight="1" x14ac:dyDescent="0.25">
      <c r="A116" s="26">
        <v>18</v>
      </c>
      <c r="B116" s="27" t="s">
        <v>33</v>
      </c>
      <c r="C116" s="34">
        <v>1</v>
      </c>
      <c r="D116" s="7" t="s">
        <v>9</v>
      </c>
      <c r="E116" s="12"/>
      <c r="F116" s="40">
        <f t="shared" si="15"/>
        <v>0</v>
      </c>
    </row>
    <row r="117" spans="1:6" ht="27" customHeight="1" x14ac:dyDescent="0.25">
      <c r="A117" s="26">
        <v>19</v>
      </c>
      <c r="B117" s="27" t="s">
        <v>30</v>
      </c>
      <c r="C117" s="34">
        <v>9</v>
      </c>
      <c r="D117" s="7" t="s">
        <v>9</v>
      </c>
      <c r="E117" s="12"/>
      <c r="F117" s="40">
        <f t="shared" si="15"/>
        <v>0</v>
      </c>
    </row>
    <row r="118" spans="1:6" ht="27" customHeight="1" x14ac:dyDescent="0.25">
      <c r="A118" s="26">
        <v>20</v>
      </c>
      <c r="B118" s="27" t="s">
        <v>31</v>
      </c>
      <c r="C118" s="34">
        <v>1</v>
      </c>
      <c r="D118" s="7" t="s">
        <v>9</v>
      </c>
      <c r="E118" s="12"/>
      <c r="F118" s="40">
        <f t="shared" si="15"/>
        <v>0</v>
      </c>
    </row>
    <row r="119" spans="1:6" ht="27" customHeight="1" x14ac:dyDescent="0.25">
      <c r="A119" s="26">
        <v>21</v>
      </c>
      <c r="B119" s="27" t="s">
        <v>130</v>
      </c>
      <c r="C119" s="34">
        <v>73</v>
      </c>
      <c r="D119" s="7" t="s">
        <v>8</v>
      </c>
      <c r="E119" s="12"/>
      <c r="F119" s="40">
        <f t="shared" ref="F119" si="20">C119*E119</f>
        <v>0</v>
      </c>
    </row>
    <row r="120" spans="1:6" ht="27" customHeight="1" thickBot="1" x14ac:dyDescent="0.3">
      <c r="A120" s="58" t="s">
        <v>17</v>
      </c>
      <c r="B120" s="59"/>
      <c r="C120" s="59"/>
      <c r="D120" s="59"/>
      <c r="E120" s="60"/>
      <c r="F120" s="40">
        <f>SUM(F99:F119)</f>
        <v>0</v>
      </c>
    </row>
    <row r="121" spans="1:6" ht="27" customHeight="1" thickTop="1" x14ac:dyDescent="0.25">
      <c r="A121" s="55" t="s">
        <v>89</v>
      </c>
      <c r="B121" s="56"/>
      <c r="C121" s="56"/>
      <c r="D121" s="56"/>
      <c r="E121" s="56"/>
      <c r="F121" s="57"/>
    </row>
    <row r="122" spans="1:6" ht="27" customHeight="1" thickBot="1" x14ac:dyDescent="0.3">
      <c r="A122" s="50" t="s">
        <v>89</v>
      </c>
      <c r="B122" s="51"/>
      <c r="C122" s="51"/>
      <c r="D122" s="51"/>
      <c r="E122" s="51"/>
      <c r="F122" s="25">
        <f>SUM(F16,F48,F72,F98,F120)</f>
        <v>0</v>
      </c>
    </row>
    <row r="123" spans="1:6" ht="27" customHeight="1" thickTop="1" x14ac:dyDescent="0.25">
      <c r="A123" s="47" t="s">
        <v>90</v>
      </c>
      <c r="B123" s="48"/>
      <c r="C123" s="48"/>
      <c r="D123" s="48"/>
      <c r="E123" s="48"/>
      <c r="F123" s="49"/>
    </row>
    <row r="124" spans="1:6" ht="27" customHeight="1" x14ac:dyDescent="0.25">
      <c r="A124" s="26">
        <v>1</v>
      </c>
      <c r="B124" s="9" t="s">
        <v>91</v>
      </c>
      <c r="C124" s="36">
        <v>100</v>
      </c>
      <c r="D124" s="11" t="s">
        <v>8</v>
      </c>
      <c r="E124" s="12"/>
      <c r="F124" s="40">
        <f>C124*E124</f>
        <v>0</v>
      </c>
    </row>
    <row r="125" spans="1:6" ht="27" customHeight="1" x14ac:dyDescent="0.25">
      <c r="A125" s="26">
        <v>2</v>
      </c>
      <c r="B125" s="9" t="s">
        <v>92</v>
      </c>
      <c r="C125" s="36">
        <v>100</v>
      </c>
      <c r="D125" s="11" t="s">
        <v>8</v>
      </c>
      <c r="E125" s="12"/>
      <c r="F125" s="40">
        <f t="shared" ref="F125:F127" si="21">C125*E125</f>
        <v>0</v>
      </c>
    </row>
    <row r="126" spans="1:6" ht="27" customHeight="1" x14ac:dyDescent="0.25">
      <c r="A126" s="42">
        <v>3</v>
      </c>
      <c r="B126" s="9" t="s">
        <v>93</v>
      </c>
      <c r="C126" s="34">
        <v>100</v>
      </c>
      <c r="D126" s="7" t="s">
        <v>8</v>
      </c>
      <c r="E126" s="12"/>
      <c r="F126" s="40">
        <f t="shared" si="21"/>
        <v>0</v>
      </c>
    </row>
    <row r="127" spans="1:6" ht="40.5" x14ac:dyDescent="0.25">
      <c r="A127" s="42">
        <v>4</v>
      </c>
      <c r="B127" s="9" t="s">
        <v>94</v>
      </c>
      <c r="C127" s="34">
        <v>100</v>
      </c>
      <c r="D127" s="7" t="s">
        <v>8</v>
      </c>
      <c r="E127" s="12"/>
      <c r="F127" s="40">
        <f t="shared" si="21"/>
        <v>0</v>
      </c>
    </row>
    <row r="128" spans="1:6" ht="27" customHeight="1" thickBot="1" x14ac:dyDescent="0.3">
      <c r="A128" s="50" t="s">
        <v>95</v>
      </c>
      <c r="B128" s="51"/>
      <c r="C128" s="51"/>
      <c r="D128" s="51"/>
      <c r="E128" s="51"/>
      <c r="F128" s="25">
        <f>SUM(F124:F127)</f>
        <v>0</v>
      </c>
    </row>
    <row r="129" ht="27" customHeight="1" thickTop="1" x14ac:dyDescent="0.25"/>
  </sheetData>
  <mergeCells count="12">
    <mergeCell ref="A123:F123"/>
    <mergeCell ref="A128:E128"/>
    <mergeCell ref="A1:F1"/>
    <mergeCell ref="A121:F121"/>
    <mergeCell ref="A122:E122"/>
    <mergeCell ref="A16:E16"/>
    <mergeCell ref="A98:E98"/>
    <mergeCell ref="A120:E120"/>
    <mergeCell ref="A48:E48"/>
    <mergeCell ref="A72:E72"/>
    <mergeCell ref="A17:F17"/>
    <mergeCell ref="A32:F32"/>
  </mergeCells>
  <conditionalFormatting sqref="A73:A97 A99:A119">
    <cfRule type="cellIs" dxfId="0" priority="3" stopIfTrue="1" operator="equal">
      <formula>0</formula>
    </cfRule>
  </conditionalFormatting>
  <printOptions horizontalCentered="1"/>
  <pageMargins left="0.5" right="0.5" top="1" bottom="1" header="0.3" footer="0.3"/>
  <pageSetup scale="91" fitToHeight="8" orientation="portrait" horizontalDpi="300" r:id="rId1"/>
  <headerFooter>
    <oddHeader>&amp;LGrace Valley Ranch
Phase 6&amp;R&amp;G</oddHeader>
    <oddFooter>&amp;L&amp;"Source Sans Pro,Bold"&amp;12BIDDER SIGNATURE ___________________________________&amp;"Source Sans Pro,Regular"&amp;10
&amp;C&amp;8PAGE &amp;P OF &amp;N&amp;R&amp;8&amp;D</oddFooter>
  </headerFooter>
  <rowBreaks count="2" manualBreakCount="2">
    <brk id="98" max="5" man="1"/>
    <brk id="122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McKinnie</dc:creator>
  <cp:lastModifiedBy>Kyle Hudek, P.E.</cp:lastModifiedBy>
  <cp:lastPrinted>2025-05-15T17:06:40Z</cp:lastPrinted>
  <dcterms:created xsi:type="dcterms:W3CDTF">2017-12-13T18:11:23Z</dcterms:created>
  <dcterms:modified xsi:type="dcterms:W3CDTF">2025-05-16T22:10:20Z</dcterms:modified>
</cp:coreProperties>
</file>