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L:\803\02\01\PDF\Bidding\Initial Upload\From Chris\OneDrive_1_5-14-2024\"/>
    </mc:Choice>
  </mc:AlternateContent>
  <xr:revisionPtr revIDLastSave="0" documentId="13_ncr:1_{AFAA4AE3-9033-46AE-82A2-E40E6CE198F4}" xr6:coauthVersionLast="47" xr6:coauthVersionMax="47" xr10:uidLastSave="{00000000-0000-0000-0000-000000000000}"/>
  <bookViews>
    <workbookView xWindow="-120" yWindow="-120" windowWidth="29040" windowHeight="15840" firstSheet="1" activeTab="1" xr2:uid="{D0304E86-6754-420C-82FE-F3931A3FC542}"/>
  </bookViews>
  <sheets>
    <sheet name="HEADER INFO" sheetId="6" r:id="rId1"/>
    <sheet name="BASE OPC" sheetId="8" r:id="rId2"/>
  </sheets>
  <definedNames>
    <definedName name="_xlnm.Print_Area" localSheetId="1">'BASE OPC'!$A$1:$F$81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 l="1"/>
  <c r="F65" i="8"/>
  <c r="F64" i="8"/>
  <c r="F63" i="8"/>
  <c r="F62" i="8"/>
  <c r="F61" i="8"/>
  <c r="F60" i="8"/>
  <c r="F59"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6" i="8"/>
  <c r="F15" i="8"/>
  <c r="F14" i="8"/>
  <c r="F13" i="8"/>
  <c r="F67" i="8" l="1"/>
  <c r="A47" i="8" l="1"/>
  <c r="A40" i="8"/>
  <c r="B9" i="8" l="1"/>
  <c r="B7" i="8"/>
  <c r="F7" i="8"/>
  <c r="B5" i="8"/>
  <c r="A1" i="8"/>
  <c r="F17" i="8" l="1"/>
  <c r="F54" i="8" l="1"/>
  <c r="F69" i="8" s="1"/>
</calcChain>
</file>

<file path=xl/sharedStrings.xml><?xml version="1.0" encoding="utf-8"?>
<sst xmlns="http://schemas.openxmlformats.org/spreadsheetml/2006/main" count="153" uniqueCount="94">
  <si>
    <t>CITY:</t>
  </si>
  <si>
    <t>UNIVERSAL CITY</t>
  </si>
  <si>
    <t>PROJECT NAME:</t>
  </si>
  <si>
    <t>KITTY HAWK ROAD EXTENSION</t>
  </si>
  <si>
    <t>CLIENT:</t>
  </si>
  <si>
    <t>CITY OF UNIVERSAL CITY</t>
  </si>
  <si>
    <t>ENGINEER:</t>
  </si>
  <si>
    <t>KFW ENGINEERS</t>
  </si>
  <si>
    <t>JOB NO.:</t>
  </si>
  <si>
    <t>803-02-01</t>
  </si>
  <si>
    <t>NO. OF LOTS:</t>
  </si>
  <si>
    <t>XX</t>
  </si>
  <si>
    <t>DATE:</t>
  </si>
  <si>
    <t>MONTH XX, XXX</t>
  </si>
  <si>
    <t>STATUS OF DESIGN:</t>
  </si>
  <si>
    <t>Preliminary Design</t>
  </si>
  <si>
    <t>SHEETS ARE LOCKED TO PRESERVE PRINT FORMATTING.</t>
  </si>
  <si>
    <t>IF YOU NEED TO UNLOCK A SHEET, RIGHT CLICK ON THE SPECIFIC SHEET TAB AND CLICK "UNPROTECT SHEET".</t>
  </si>
  <si>
    <t>PROBABLE CONSTRUCTION COST ESTIMATE</t>
  </si>
  <si>
    <t>STREET IMPROVEMENTS</t>
  </si>
  <si>
    <t>PROJECT</t>
  </si>
  <si>
    <t>NAME:</t>
  </si>
  <si>
    <t>DATE</t>
  </si>
  <si>
    <t>JOB NO.</t>
  </si>
  <si>
    <t>BASE BID</t>
  </si>
  <si>
    <t>ITEM NO.</t>
  </si>
  <si>
    <t>DESCRIPTION</t>
  </si>
  <si>
    <t>UNIT</t>
  </si>
  <si>
    <t>QTY</t>
  </si>
  <si>
    <t>UNIT PRICE</t>
  </si>
  <si>
    <t>AMOUNT</t>
  </si>
  <si>
    <t>MOBILIZATION</t>
  </si>
  <si>
    <t xml:space="preserve">LS </t>
  </si>
  <si>
    <t>INSURANCE AND BOND</t>
  </si>
  <si>
    <t>PREPARING R.O.W. (INCLUDING ALL DEMO ITEMS)</t>
  </si>
  <si>
    <t>RESTORING R.O.W. (INCLUDING REVEGETATING)</t>
  </si>
  <si>
    <t>STREET EXCAVATION</t>
  </si>
  <si>
    <t>CY</t>
  </si>
  <si>
    <t>EMBANKMENT</t>
  </si>
  <si>
    <t>6" MOISTURE CONDITIONED SUBGRADE</t>
  </si>
  <si>
    <t>SY</t>
  </si>
  <si>
    <t>9" FLEX BASE (TXDOT ITEM 247, (CIP) TY B, GR 1-2)</t>
  </si>
  <si>
    <t>RECONSTRUCT ALLEY (2" HMAC, 6" M.C. SUBGRADE)</t>
  </si>
  <si>
    <t>PRIME COAT</t>
  </si>
  <si>
    <t>GAL</t>
  </si>
  <si>
    <t>TACK COAT (TXDOT ITEM 300)</t>
  </si>
  <si>
    <t>4" HMAC, TYPE B, PG70-22 (TXDOT ITEM 340 DG-HMA)</t>
  </si>
  <si>
    <t>2" HMAC, TYPE C, PG70-22 (TXDOT ITEM 340 DG-HMA)</t>
  </si>
  <si>
    <t>7" REINFORCED CONCRETE PAVEMENT (TXDOT ITEM 421)</t>
  </si>
  <si>
    <t>CONCRETE APRON (ALLEY TO ROADWAY)</t>
  </si>
  <si>
    <t>LIGHT POLE (CONCRETE BASE ONLY)</t>
  </si>
  <si>
    <t>EA</t>
  </si>
  <si>
    <t>24" RC PIPE (CLASS III)</t>
  </si>
  <si>
    <t>LF</t>
  </si>
  <si>
    <t>FLOWABLE FILL (HIGH STRENGTH)</t>
  </si>
  <si>
    <t>CONCRETE CURB, STANDARD (TY II)</t>
  </si>
  <si>
    <t>CONCRETE CURB, SPECIAL (HEADER)</t>
  </si>
  <si>
    <t>REBUILD CONCRETE SIDEWALK</t>
  </si>
  <si>
    <t>SIDEWALK BOX / ELEVATED SIDEWALK</t>
  </si>
  <si>
    <t>DRIVEWAY (RECONSTRUCT CONC. TO EX. JOINT)</t>
  </si>
  <si>
    <t>CONCRETE RIPRAP (5" THICK) (36" TOE DOWN)</t>
  </si>
  <si>
    <t>MOTORIZED SLIDE GATE (30') - EAST OF PARKING LOT</t>
  </si>
  <si>
    <t>MOTORIZED SLIDE GATE (38') - AT FM 1518</t>
  </si>
  <si>
    <t>METAL BEAM GUARD RAIL</t>
  </si>
  <si>
    <t>SIDEWALK PIPE RAIL</t>
  </si>
  <si>
    <t>BARRICADES, SIGNS AND TRAFFIC HANDLING</t>
  </si>
  <si>
    <t>THERMO PLASTIC PAVEMENT MARKINGS</t>
  </si>
  <si>
    <t>TEPDS (SW3P)</t>
  </si>
  <si>
    <t>CONDUIT (2 INCH/PVC SCHEDULE 80) - ELECTRIC</t>
  </si>
  <si>
    <t>CONDUIT (4 INCH/PVC SCHEDULE 40) - FUTURE UTILITY</t>
  </si>
  <si>
    <t>GROUND BOXES TYPE C (162911) W/ APRON</t>
  </si>
  <si>
    <t>CONCRETE BOLLARD (ISLAND)</t>
  </si>
  <si>
    <t>TxDOT 450</t>
  </si>
  <si>
    <t>30" DIA. PIPE RAIL FENCE</t>
  </si>
  <si>
    <t>TxDOT 459</t>
  </si>
  <si>
    <t>GABION BASKET  (IF NOT SOLID ROCK)</t>
  </si>
  <si>
    <t>TxDOT 610</t>
  </si>
  <si>
    <t>250W LED LIGHT POLE (COMPLETE ASSEMBLY)</t>
  </si>
  <si>
    <t>TxDOT SS4082</t>
  </si>
  <si>
    <t>GATE PILLARS W/LIGHTING</t>
  </si>
  <si>
    <t>WHITE STONE PILLAR RAIL FENCE W/LIGHTING (FM 1518)</t>
  </si>
  <si>
    <t>TxDOT SS5009</t>
  </si>
  <si>
    <t>LIMESTONE BLOCK RETAINING WALL</t>
  </si>
  <si>
    <t>TOTAL:</t>
  </si>
  <si>
    <t>ADDITIVE ALTERNATE #1</t>
  </si>
  <si>
    <t>REPLACE CONCRETE HEADWALL</t>
  </si>
  <si>
    <t>REPLACE CONCRETE WINGWALL</t>
  </si>
  <si>
    <t>CONCRETE ARMOR CROSSING</t>
  </si>
  <si>
    <t>GRAND TOTAL:</t>
  </si>
  <si>
    <t>Bidder Company:</t>
  </si>
  <si>
    <t>Authorized Representative:</t>
  </si>
  <si>
    <t>Authorized Representative Signature:</t>
  </si>
  <si>
    <t>Date</t>
  </si>
  <si>
    <t>Note to Bidders:
*	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
*	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
*	Street base and subgrade material is measured per square yard between curbs of the specified thickness required. The cost of the base and subgrade material under and behind the curb is to be included in the cost of the curb.
*	Costs associated with installation of wheelchair ramps shall be included in the cost of the sidewalks. (no separate pay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</si>
</sst>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
    <numFmt numFmtId="166" formatCode="[$-409]mmmm\ d\,\ yyyy;@"/>
    <numFmt numFmtId="167" formatCode="#,##0.0"/>
  </numFmts>
  <fonts count="12" x14ac:knownFonts="1">
    <font>
      <sz val="11"/>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Arial"/>
      <family val="2"/>
    </font>
    <font>
      <b/>
      <i/>
      <sz val="12"/>
      <color theme="1"/>
      <name val="Arial"/>
      <family val="2"/>
    </font>
    <font>
      <b/>
      <sz val="12"/>
      <color theme="1"/>
      <name val="Arial"/>
      <family val="2"/>
    </font>
    <font>
      <sz val="12"/>
      <name val="Arial"/>
      <family val="2"/>
    </font>
    <font>
      <sz val="12"/>
      <color rgb="FFFF0000"/>
      <name val="Arial"/>
      <family val="2"/>
    </font>
    <font>
      <sz val="10"/>
      <name val="Arial"/>
      <family val="2"/>
    </font>
    <font>
      <sz val="8"/>
      <color theme="1"/>
      <name val="Arial"/>
      <family val="2"/>
    </font>
    <font>
      <sz val="9"/>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6" fillId="0" borderId="0" xfId="0" applyFont="1"/>
    <xf numFmtId="0" fontId="6" fillId="0" borderId="0" xfId="0" applyFont="1" applyAlignment="1">
      <alignment horizontal="right"/>
    </xf>
    <xf numFmtId="0" fontId="2" fillId="0" borderId="0" xfId="0" applyFont="1" applyAlignment="1">
      <alignment horizontal="center"/>
    </xf>
    <xf numFmtId="165" fontId="2" fillId="0" borderId="0" xfId="0" applyNumberFormat="1" applyFont="1"/>
    <xf numFmtId="165" fontId="6" fillId="0" borderId="0" xfId="0" applyNumberFormat="1" applyFont="1" applyAlignment="1">
      <alignment horizontal="right"/>
    </xf>
    <xf numFmtId="1" fontId="2" fillId="0" borderId="0" xfId="0" applyNumberFormat="1" applyFont="1"/>
    <xf numFmtId="165" fontId="6" fillId="0" borderId="0" xfId="0" applyNumberFormat="1" applyFont="1" applyAlignment="1" applyProtection="1">
      <alignment horizontal="right"/>
      <protection locked="0"/>
    </xf>
    <xf numFmtId="0" fontId="8" fillId="0" borderId="0" xfId="0" applyFont="1"/>
    <xf numFmtId="166" fontId="7" fillId="0" borderId="0" xfId="0" applyNumberFormat="1" applyFont="1" applyAlignment="1" applyProtection="1">
      <alignment horizontal="left"/>
      <protection locked="0"/>
    </xf>
    <xf numFmtId="44" fontId="3" fillId="0" borderId="1" xfId="1" applyFont="1" applyBorder="1" applyAlignment="1" applyProtection="1">
      <alignment horizontal="right"/>
    </xf>
    <xf numFmtId="15" fontId="3" fillId="0" borderId="1" xfId="1" applyNumberFormat="1" applyFont="1" applyBorder="1" applyAlignment="1" applyProtection="1">
      <alignment horizontal="right"/>
    </xf>
    <xf numFmtId="164" fontId="3" fillId="0" borderId="0" xfId="1" applyNumberFormat="1" applyFont="1" applyBorder="1" applyProtection="1">
      <protection locked="0"/>
    </xf>
    <xf numFmtId="164" fontId="3" fillId="0" borderId="0" xfId="1" applyNumberFormat="1" applyFont="1" applyBorder="1" applyAlignment="1" applyProtection="1">
      <alignment horizontal="right"/>
      <protection locked="0"/>
    </xf>
    <xf numFmtId="164" fontId="3" fillId="0" borderId="0" xfId="1" applyNumberFormat="1" applyFont="1" applyFill="1" applyBorder="1" applyAlignment="1" applyProtection="1">
      <alignment horizontal="right"/>
      <protection locked="0"/>
    </xf>
    <xf numFmtId="164" fontId="3" fillId="0" borderId="0" xfId="2" applyNumberFormat="1" applyFont="1" applyBorder="1" applyProtection="1">
      <protection locked="0"/>
    </xf>
    <xf numFmtId="164" fontId="3" fillId="0" borderId="0" xfId="2" applyNumberFormat="1" applyFont="1" applyBorder="1" applyAlignment="1" applyProtection="1">
      <alignment horizontal="right"/>
      <protection locked="0"/>
    </xf>
    <xf numFmtId="0" fontId="5" fillId="0" borderId="0" xfId="0" applyFont="1" applyAlignment="1">
      <alignment horizontal="center"/>
    </xf>
    <xf numFmtId="44" fontId="3" fillId="0" borderId="0" xfId="1" applyFont="1" applyBorder="1" applyAlignment="1" applyProtection="1">
      <alignment horizontal="right"/>
    </xf>
    <xf numFmtId="0" fontId="10" fillId="0" borderId="0" xfId="0" applyFont="1"/>
    <xf numFmtId="2" fontId="11" fillId="0" borderId="0" xfId="0" applyNumberFormat="1" applyFont="1"/>
    <xf numFmtId="44" fontId="3" fillId="0" borderId="0" xfId="1" applyFont="1" applyAlignment="1" applyProtection="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left" wrapText="1"/>
    </xf>
    <xf numFmtId="44" fontId="2" fillId="0" borderId="0" xfId="1" applyFont="1" applyAlignment="1" applyProtection="1">
      <alignment horizontal="right"/>
    </xf>
    <xf numFmtId="0" fontId="5" fillId="0" borderId="0" xfId="0" applyFont="1" applyAlignment="1">
      <alignment horizontal="center" wrapText="1"/>
    </xf>
    <xf numFmtId="3" fontId="5" fillId="0" borderId="0" xfId="0" applyNumberFormat="1" applyFont="1" applyAlignment="1">
      <alignment horizontal="center" wrapText="1"/>
    </xf>
    <xf numFmtId="44" fontId="5" fillId="0" borderId="0" xfId="1" applyFont="1" applyAlignment="1" applyProtection="1">
      <alignment horizontal="right"/>
    </xf>
    <xf numFmtId="167" fontId="9" fillId="0" borderId="0" xfId="0" quotePrefix="1" applyNumberFormat="1" applyFont="1" applyAlignment="1">
      <alignment horizontal="center" vertical="center"/>
    </xf>
    <xf numFmtId="4" fontId="9" fillId="0" borderId="0" xfId="0" applyNumberFormat="1" applyFont="1" applyAlignment="1">
      <alignment horizontal="left" vertical="center"/>
    </xf>
    <xf numFmtId="4" fontId="9" fillId="0" borderId="0" xfId="0" applyNumberFormat="1" applyFont="1" applyAlignment="1">
      <alignment horizontal="center" vertical="center"/>
    </xf>
    <xf numFmtId="3" fontId="3" fillId="0" borderId="0" xfId="0" applyNumberFormat="1" applyFont="1" applyAlignment="1">
      <alignment horizontal="center" vertical="center"/>
    </xf>
    <xf numFmtId="2" fontId="2" fillId="0" borderId="0" xfId="0" applyNumberFormat="1" applyFont="1"/>
    <xf numFmtId="164" fontId="10" fillId="0" borderId="0" xfId="0" applyNumberFormat="1" applyFont="1"/>
    <xf numFmtId="167"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3" fontId="3" fillId="0" borderId="0" xfId="3" applyNumberFormat="1" applyFont="1" applyBorder="1" applyAlignment="1" applyProtection="1">
      <alignment horizontal="center" vertical="center"/>
    </xf>
    <xf numFmtId="164" fontId="10" fillId="0" borderId="0" xfId="0" applyNumberFormat="1" applyFont="1" applyAlignment="1">
      <alignment horizontal="right"/>
    </xf>
    <xf numFmtId="167" fontId="3" fillId="0" borderId="0" xfId="0" quotePrefix="1" applyNumberFormat="1" applyFont="1" applyAlignment="1">
      <alignment horizontal="center" vertical="center"/>
    </xf>
    <xf numFmtId="165" fontId="3" fillId="0" borderId="0" xfId="0" applyNumberFormat="1" applyFont="1" applyAlignment="1">
      <alignment horizontal="center" vertical="center"/>
    </xf>
    <xf numFmtId="0" fontId="3" fillId="0" borderId="0" xfId="0" applyFont="1" applyAlignment="1">
      <alignment vertical="center"/>
    </xf>
    <xf numFmtId="0" fontId="9" fillId="0" borderId="0" xfId="0" quotePrefix="1" applyFont="1" applyAlignment="1">
      <alignment horizontal="center" vertical="center"/>
    </xf>
    <xf numFmtId="0" fontId="3" fillId="0" borderId="0" xfId="0" applyFont="1" applyAlignment="1">
      <alignment horizontal="left" vertical="center"/>
    </xf>
    <xf numFmtId="167" fontId="3" fillId="0" borderId="0" xfId="0" applyNumberFormat="1" applyFont="1" applyAlignment="1">
      <alignment horizontal="center" vertical="center"/>
    </xf>
    <xf numFmtId="0" fontId="3" fillId="0" borderId="0" xfId="0" applyFont="1" applyAlignment="1">
      <alignment horizontal="center" vertical="center"/>
    </xf>
    <xf numFmtId="165" fontId="9" fillId="0" borderId="0" xfId="0" quotePrefix="1" applyNumberFormat="1" applyFont="1" applyAlignment="1">
      <alignment horizontal="center" vertical="center"/>
    </xf>
    <xf numFmtId="0" fontId="11" fillId="0" borderId="0" xfId="0" applyFont="1" applyAlignment="1">
      <alignment horizontal="right"/>
    </xf>
    <xf numFmtId="0" fontId="3" fillId="0" borderId="0" xfId="0" quotePrefix="1" applyFont="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164" fontId="4" fillId="0" borderId="2" xfId="1" applyNumberFormat="1" applyFont="1" applyBorder="1" applyAlignment="1" applyProtection="1">
      <alignment horizontal="right"/>
    </xf>
    <xf numFmtId="44" fontId="4" fillId="0" borderId="2" xfId="0" applyNumberFormat="1" applyFont="1" applyBorder="1"/>
    <xf numFmtId="3" fontId="2" fillId="0" borderId="0" xfId="0" applyNumberFormat="1" applyFont="1" applyAlignment="1">
      <alignment horizontal="center" vertical="center"/>
    </xf>
    <xf numFmtId="0" fontId="3" fillId="0" borderId="0" xfId="0" applyFont="1" applyAlignment="1">
      <alignment horizontal="right"/>
    </xf>
    <xf numFmtId="0" fontId="3" fillId="0" borderId="1" xfId="0" applyFont="1" applyBorder="1" applyAlignment="1">
      <alignment horizontal="left"/>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Protection="1">
      <protection locked="0"/>
    </xf>
    <xf numFmtId="3" fontId="3" fillId="0" borderId="1" xfId="0" applyNumberFormat="1" applyFont="1" applyBorder="1" applyAlignment="1" applyProtection="1">
      <alignment horizontal="center" vertical="center"/>
      <protection locked="0"/>
    </xf>
    <xf numFmtId="44" fontId="3" fillId="0" borderId="1" xfId="1" applyFont="1" applyBorder="1" applyAlignment="1" applyProtection="1">
      <alignment horizontal="right"/>
      <protection locked="0"/>
    </xf>
    <xf numFmtId="0" fontId="10" fillId="0" borderId="0" xfId="0" applyFont="1" applyAlignment="1">
      <alignment horizontal="left" vertical="center" wrapText="1"/>
    </xf>
    <xf numFmtId="0" fontId="3" fillId="0" borderId="0" xfId="0" applyFont="1" applyAlignment="1">
      <alignment horizontal="left" vertical="center"/>
    </xf>
  </cellXfs>
  <cellStyles count="4">
    <cellStyle name="Comma" xfId="3" builtinId="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I22"/>
  <sheetViews>
    <sheetView workbookViewId="0"/>
  </sheetViews>
  <sheetFormatPr defaultRowHeight="15" x14ac:dyDescent="0.2"/>
  <cols>
    <col min="1" max="3" width="9.140625" style="1"/>
    <col min="4" max="4" width="20.7109375" style="1" customWidth="1"/>
    <col min="5" max="16384" width="9.140625" style="1"/>
  </cols>
  <sheetData>
    <row r="2" spans="2:9" ht="15.75" x14ac:dyDescent="0.25">
      <c r="B2" s="4"/>
      <c r="C2" s="4"/>
      <c r="D2" s="4"/>
      <c r="E2" s="4"/>
      <c r="G2" s="4"/>
      <c r="H2" s="4"/>
      <c r="I2" s="4"/>
    </row>
    <row r="3" spans="2:9" ht="15.75" x14ac:dyDescent="0.25">
      <c r="C3" s="5" t="s">
        <v>0</v>
      </c>
      <c r="D3" s="2" t="s">
        <v>1</v>
      </c>
      <c r="E3" s="6"/>
      <c r="G3" s="6"/>
      <c r="H3" s="6"/>
      <c r="I3" s="6"/>
    </row>
    <row r="4" spans="2:9" x14ac:dyDescent="0.2">
      <c r="E4" s="7"/>
      <c r="G4" s="3"/>
    </row>
    <row r="5" spans="2:9" ht="15.75" x14ac:dyDescent="0.25">
      <c r="C5" s="8" t="s">
        <v>2</v>
      </c>
      <c r="D5" s="2" t="s">
        <v>3</v>
      </c>
      <c r="E5" s="7"/>
      <c r="H5" s="3"/>
    </row>
    <row r="6" spans="2:9" x14ac:dyDescent="0.2">
      <c r="G6" s="9"/>
      <c r="H6" s="9"/>
      <c r="I6" s="3"/>
    </row>
    <row r="7" spans="2:9" ht="15.75" x14ac:dyDescent="0.25">
      <c r="C7" s="10" t="s">
        <v>4</v>
      </c>
      <c r="D7" s="2" t="s">
        <v>5</v>
      </c>
    </row>
    <row r="9" spans="2:9" ht="15.75" x14ac:dyDescent="0.25">
      <c r="B9" s="4"/>
      <c r="C9" s="5" t="s">
        <v>6</v>
      </c>
      <c r="D9" s="2" t="s">
        <v>7</v>
      </c>
    </row>
    <row r="11" spans="2:9" ht="15.75" x14ac:dyDescent="0.25">
      <c r="C11" s="5" t="s">
        <v>8</v>
      </c>
      <c r="D11" s="2" t="s">
        <v>9</v>
      </c>
    </row>
    <row r="13" spans="2:9" ht="15.75" x14ac:dyDescent="0.25">
      <c r="C13" s="5" t="s">
        <v>10</v>
      </c>
      <c r="D13" s="2" t="s">
        <v>11</v>
      </c>
    </row>
    <row r="15" spans="2:9" ht="15.75" x14ac:dyDescent="0.25">
      <c r="C15" s="5" t="s">
        <v>12</v>
      </c>
      <c r="D15" s="12" t="s">
        <v>13</v>
      </c>
    </row>
    <row r="17" spans="3:4" ht="15.75" x14ac:dyDescent="0.25">
      <c r="C17" s="5" t="s">
        <v>14</v>
      </c>
      <c r="D17" s="2" t="s">
        <v>15</v>
      </c>
    </row>
    <row r="21" spans="3:4" x14ac:dyDescent="0.2">
      <c r="C21" s="11" t="s">
        <v>16</v>
      </c>
    </row>
    <row r="22" spans="3:4" x14ac:dyDescent="0.2">
      <c r="C22" s="11" t="s">
        <v>17</v>
      </c>
    </row>
  </sheetData>
  <sheetProtection sheet="1" objects="1" scenarios="1" formatCells="0"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2"/>
  <sheetViews>
    <sheetView tabSelected="1" view="pageBreakPreview" topLeftCell="B44" zoomScale="115" zoomScaleNormal="100" zoomScaleSheetLayoutView="115" workbookViewId="0">
      <selection activeCell="E63" sqref="E63"/>
    </sheetView>
  </sheetViews>
  <sheetFormatPr defaultColWidth="9.140625" defaultRowHeight="15" x14ac:dyDescent="0.2"/>
  <cols>
    <col min="1" max="1" width="16.5703125" style="1" customWidth="1"/>
    <col min="2" max="2" width="60.42578125" style="1" customWidth="1"/>
    <col min="3" max="3" width="13.28515625" style="1" customWidth="1"/>
    <col min="4" max="4" width="13.28515625" style="58" customWidth="1"/>
    <col min="5" max="5" width="24" style="1" customWidth="1"/>
    <col min="6" max="6" width="24" style="28" customWidth="1"/>
    <col min="7" max="7" width="10.85546875" style="1" bestFit="1" customWidth="1"/>
    <col min="8" max="8" width="17.28515625" style="1" bestFit="1" customWidth="1"/>
    <col min="9" max="9" width="66.85546875" style="1" bestFit="1" customWidth="1"/>
    <col min="10" max="10" width="9.28515625" style="22" customWidth="1"/>
    <col min="11" max="11" width="17.5703125" style="23" bestFit="1" customWidth="1"/>
    <col min="12" max="16384" width="9.140625" style="1"/>
  </cols>
  <sheetData>
    <row r="1" spans="1:10" x14ac:dyDescent="0.2">
      <c r="A1" s="61" t="str">
        <f>"CITY OF "&amp;'HEADER INFO'!D3</f>
        <v>CITY OF UNIVERSAL CITY</v>
      </c>
      <c r="B1" s="61"/>
      <c r="C1" s="61"/>
      <c r="D1" s="61"/>
      <c r="E1" s="61"/>
      <c r="F1" s="61"/>
      <c r="G1" s="21"/>
      <c r="H1" s="21"/>
      <c r="I1" s="21"/>
    </row>
    <row r="2" spans="1:10" x14ac:dyDescent="0.2">
      <c r="A2" s="61" t="s">
        <v>18</v>
      </c>
      <c r="B2" s="61"/>
      <c r="C2" s="61"/>
      <c r="D2" s="61"/>
      <c r="E2" s="61"/>
      <c r="F2" s="61"/>
      <c r="G2" s="24"/>
      <c r="H2" s="24"/>
      <c r="I2" s="24"/>
    </row>
    <row r="3" spans="1:10" x14ac:dyDescent="0.2">
      <c r="A3" s="61" t="s">
        <v>19</v>
      </c>
      <c r="B3" s="61"/>
      <c r="C3" s="61"/>
      <c r="D3" s="61"/>
      <c r="E3" s="61"/>
      <c r="F3" s="61"/>
      <c r="G3" s="24"/>
      <c r="H3" s="24"/>
      <c r="I3" s="24"/>
    </row>
    <row r="4" spans="1:10" ht="15" customHeight="1" x14ac:dyDescent="0.2">
      <c r="A4" s="25" t="s">
        <v>20</v>
      </c>
      <c r="B4" s="62"/>
      <c r="C4" s="62"/>
      <c r="D4" s="62"/>
      <c r="E4" s="62"/>
      <c r="F4" s="62"/>
      <c r="G4" s="24"/>
      <c r="H4" s="24"/>
      <c r="I4" s="24"/>
    </row>
    <row r="5" spans="1:10" x14ac:dyDescent="0.2">
      <c r="A5" s="27" t="s">
        <v>21</v>
      </c>
      <c r="B5" s="60" t="str">
        <f>'HEADER INFO'!D5</f>
        <v>KITTY HAWK ROAD EXTENSION</v>
      </c>
      <c r="C5" s="60"/>
      <c r="D5" s="60"/>
      <c r="E5" s="26" t="s">
        <v>22</v>
      </c>
      <c r="F5" s="14">
        <v>45421</v>
      </c>
      <c r="G5" s="24"/>
      <c r="H5" s="24"/>
      <c r="I5" s="24"/>
    </row>
    <row r="6" spans="1:10" x14ac:dyDescent="0.2">
      <c r="A6" s="62"/>
      <c r="B6" s="62"/>
      <c r="C6" s="62"/>
      <c r="D6" s="62"/>
      <c r="E6" s="62"/>
      <c r="F6" s="62"/>
      <c r="G6" s="24"/>
      <c r="H6" s="24"/>
      <c r="I6" s="24"/>
    </row>
    <row r="7" spans="1:10" x14ac:dyDescent="0.2">
      <c r="A7" s="25" t="s">
        <v>4</v>
      </c>
      <c r="B7" s="60" t="str">
        <f>'HEADER INFO'!D7</f>
        <v>CITY OF UNIVERSAL CITY</v>
      </c>
      <c r="C7" s="60"/>
      <c r="D7" s="60"/>
      <c r="E7" s="26" t="s">
        <v>23</v>
      </c>
      <c r="F7" s="13" t="str">
        <f>'HEADER INFO'!D11</f>
        <v>803-02-01</v>
      </c>
    </row>
    <row r="8" spans="1:10" x14ac:dyDescent="0.2">
      <c r="A8" s="62"/>
      <c r="B8" s="62"/>
      <c r="C8" s="62"/>
      <c r="D8" s="62"/>
      <c r="E8" s="62"/>
      <c r="F8" s="62"/>
    </row>
    <row r="9" spans="1:10" x14ac:dyDescent="0.2">
      <c r="A9" s="25" t="s">
        <v>6</v>
      </c>
      <c r="B9" s="60" t="str">
        <f>'HEADER INFO'!D9</f>
        <v>KFW ENGINEERS</v>
      </c>
      <c r="C9" s="60"/>
      <c r="D9" s="60"/>
    </row>
    <row r="10" spans="1:10" x14ac:dyDescent="0.2">
      <c r="A10" s="63"/>
      <c r="B10" s="63"/>
      <c r="C10" s="63"/>
      <c r="D10" s="63"/>
      <c r="E10" s="63"/>
      <c r="F10" s="63"/>
    </row>
    <row r="11" spans="1:10" s="29" customFormat="1" x14ac:dyDescent="0.2">
      <c r="B11" s="29" t="s">
        <v>24</v>
      </c>
    </row>
    <row r="12" spans="1:10" ht="36" customHeight="1" x14ac:dyDescent="0.2">
      <c r="A12" s="29" t="s">
        <v>25</v>
      </c>
      <c r="B12" s="20" t="s">
        <v>26</v>
      </c>
      <c r="C12" s="29" t="s">
        <v>27</v>
      </c>
      <c r="D12" s="30" t="s">
        <v>28</v>
      </c>
      <c r="E12" s="29" t="s">
        <v>29</v>
      </c>
      <c r="F12" s="31" t="s">
        <v>30</v>
      </c>
    </row>
    <row r="13" spans="1:10" x14ac:dyDescent="0.2">
      <c r="A13" s="32">
        <v>100.1</v>
      </c>
      <c r="B13" s="33" t="s">
        <v>31</v>
      </c>
      <c r="C13" s="34" t="s">
        <v>32</v>
      </c>
      <c r="D13" s="35">
        <v>1</v>
      </c>
      <c r="E13" s="18"/>
      <c r="F13" s="24">
        <f t="shared" ref="F13:F16" si="0">D13*E13</f>
        <v>0</v>
      </c>
      <c r="G13" s="36"/>
      <c r="H13" s="22"/>
      <c r="J13" s="37"/>
    </row>
    <row r="14" spans="1:10" x14ac:dyDescent="0.2">
      <c r="A14" s="32">
        <v>100.2</v>
      </c>
      <c r="B14" s="33" t="s">
        <v>33</v>
      </c>
      <c r="C14" s="34" t="s">
        <v>32</v>
      </c>
      <c r="D14" s="35">
        <v>1</v>
      </c>
      <c r="E14" s="18"/>
      <c r="F14" s="24">
        <f t="shared" si="0"/>
        <v>0</v>
      </c>
      <c r="G14" s="36"/>
      <c r="H14" s="22"/>
      <c r="J14" s="37"/>
    </row>
    <row r="15" spans="1:10" x14ac:dyDescent="0.2">
      <c r="A15" s="38">
        <v>101.1</v>
      </c>
      <c r="B15" s="39" t="s">
        <v>34</v>
      </c>
      <c r="C15" s="40" t="s">
        <v>32</v>
      </c>
      <c r="D15" s="35">
        <v>1</v>
      </c>
      <c r="E15" s="18"/>
      <c r="F15" s="24">
        <f t="shared" si="0"/>
        <v>0</v>
      </c>
      <c r="G15" s="36"/>
      <c r="H15" s="22"/>
      <c r="J15" s="37"/>
    </row>
    <row r="16" spans="1:10" x14ac:dyDescent="0.2">
      <c r="A16" s="38">
        <v>102</v>
      </c>
      <c r="B16" s="39" t="s">
        <v>35</v>
      </c>
      <c r="C16" s="40" t="s">
        <v>32</v>
      </c>
      <c r="D16" s="41">
        <v>1</v>
      </c>
      <c r="E16" s="19"/>
      <c r="F16" s="24">
        <f t="shared" si="0"/>
        <v>0</v>
      </c>
      <c r="G16" s="36"/>
      <c r="H16" s="22"/>
      <c r="J16" s="42"/>
    </row>
    <row r="17" spans="1:10" x14ac:dyDescent="0.2">
      <c r="A17" s="38">
        <v>104.1</v>
      </c>
      <c r="B17" s="33" t="s">
        <v>36</v>
      </c>
      <c r="C17" s="34" t="s">
        <v>37</v>
      </c>
      <c r="D17" s="35">
        <v>2946.71</v>
      </c>
      <c r="E17" s="15"/>
      <c r="F17" s="24">
        <f>D17*E17</f>
        <v>0</v>
      </c>
      <c r="G17" s="36"/>
      <c r="H17" s="22"/>
      <c r="J17" s="37"/>
    </row>
    <row r="18" spans="1:10" x14ac:dyDescent="0.2">
      <c r="A18" s="38">
        <v>107.1</v>
      </c>
      <c r="B18" s="39" t="s">
        <v>38</v>
      </c>
      <c r="C18" s="40" t="s">
        <v>37</v>
      </c>
      <c r="D18" s="35">
        <v>3621.65</v>
      </c>
      <c r="E18" s="16"/>
      <c r="F18" s="24">
        <f t="shared" ref="F18:F53" si="1">D18*E18</f>
        <v>0</v>
      </c>
      <c r="G18" s="36"/>
      <c r="H18" s="22"/>
      <c r="J18" s="37"/>
    </row>
    <row r="19" spans="1:10" x14ac:dyDescent="0.2">
      <c r="A19" s="43">
        <v>110</v>
      </c>
      <c r="B19" s="39" t="s">
        <v>39</v>
      </c>
      <c r="C19" s="40" t="s">
        <v>40</v>
      </c>
      <c r="D19" s="35">
        <v>10416.379999999999</v>
      </c>
      <c r="E19" s="16"/>
      <c r="F19" s="24">
        <f t="shared" si="1"/>
        <v>0</v>
      </c>
      <c r="G19" s="36"/>
      <c r="H19" s="22"/>
      <c r="J19" s="37"/>
    </row>
    <row r="20" spans="1:10" x14ac:dyDescent="0.2">
      <c r="A20" s="38">
        <v>200</v>
      </c>
      <c r="B20" s="39" t="s">
        <v>41</v>
      </c>
      <c r="C20" s="40" t="s">
        <v>40</v>
      </c>
      <c r="D20" s="35">
        <v>6553.83</v>
      </c>
      <c r="E20" s="16"/>
      <c r="F20" s="24">
        <f t="shared" si="1"/>
        <v>0</v>
      </c>
      <c r="G20" s="36"/>
      <c r="H20" s="22"/>
      <c r="J20" s="37"/>
    </row>
    <row r="21" spans="1:10" x14ac:dyDescent="0.2">
      <c r="A21" s="38">
        <v>201</v>
      </c>
      <c r="B21" s="33" t="s">
        <v>42</v>
      </c>
      <c r="C21" s="34" t="s">
        <v>40</v>
      </c>
      <c r="D21" s="35">
        <v>115.377138</v>
      </c>
      <c r="E21" s="16"/>
      <c r="F21" s="24">
        <f t="shared" si="1"/>
        <v>0</v>
      </c>
      <c r="G21" s="36"/>
      <c r="H21" s="22"/>
      <c r="J21" s="37"/>
    </row>
    <row r="22" spans="1:10" x14ac:dyDescent="0.2">
      <c r="A22" s="38">
        <v>202.1</v>
      </c>
      <c r="B22" s="39" t="s">
        <v>43</v>
      </c>
      <c r="C22" s="40" t="s">
        <v>44</v>
      </c>
      <c r="D22" s="35">
        <v>1310.7660000000001</v>
      </c>
      <c r="E22" s="16"/>
      <c r="F22" s="24">
        <f t="shared" si="1"/>
        <v>0</v>
      </c>
      <c r="G22" s="36"/>
      <c r="H22" s="22"/>
      <c r="J22" s="37"/>
    </row>
    <row r="23" spans="1:10" x14ac:dyDescent="0.2">
      <c r="A23" s="38">
        <v>203.1</v>
      </c>
      <c r="B23" s="33" t="s">
        <v>45</v>
      </c>
      <c r="C23" s="34" t="s">
        <v>44</v>
      </c>
      <c r="D23" s="35">
        <v>506.53422222222224</v>
      </c>
      <c r="E23" s="16"/>
      <c r="F23" s="24">
        <f t="shared" si="1"/>
        <v>0</v>
      </c>
      <c r="G23" s="36"/>
      <c r="H23" s="22"/>
      <c r="J23" s="37"/>
    </row>
    <row r="24" spans="1:10" x14ac:dyDescent="0.2">
      <c r="A24" s="38">
        <v>205.2</v>
      </c>
      <c r="B24" s="33" t="s">
        <v>46</v>
      </c>
      <c r="C24" s="40" t="s">
        <v>40</v>
      </c>
      <c r="D24" s="35">
        <v>5102.33</v>
      </c>
      <c r="E24" s="16"/>
      <c r="F24" s="24">
        <f t="shared" si="1"/>
        <v>0</v>
      </c>
      <c r="G24" s="36"/>
      <c r="H24" s="22"/>
      <c r="J24" s="37"/>
    </row>
    <row r="25" spans="1:10" x14ac:dyDescent="0.2">
      <c r="A25" s="38">
        <v>205.3</v>
      </c>
      <c r="B25" s="33" t="s">
        <v>47</v>
      </c>
      <c r="C25" s="40" t="s">
        <v>40</v>
      </c>
      <c r="D25" s="35">
        <v>5065.3422222222225</v>
      </c>
      <c r="E25" s="16"/>
      <c r="F25" s="24">
        <f t="shared" si="1"/>
        <v>0</v>
      </c>
      <c r="G25" s="36"/>
      <c r="H25" s="22"/>
      <c r="J25" s="37"/>
    </row>
    <row r="26" spans="1:10" x14ac:dyDescent="0.2">
      <c r="A26" s="38">
        <v>209</v>
      </c>
      <c r="B26" s="33" t="s">
        <v>48</v>
      </c>
      <c r="C26" s="34" t="s">
        <v>40</v>
      </c>
      <c r="D26" s="35">
        <v>3862.55</v>
      </c>
      <c r="E26" s="16"/>
      <c r="F26" s="24">
        <f t="shared" si="1"/>
        <v>0</v>
      </c>
      <c r="G26" s="36"/>
      <c r="H26" s="22"/>
      <c r="J26" s="37"/>
    </row>
    <row r="27" spans="1:10" x14ac:dyDescent="0.2">
      <c r="A27" s="44">
        <v>307.2</v>
      </c>
      <c r="B27" s="45" t="s">
        <v>49</v>
      </c>
      <c r="C27" s="40" t="s">
        <v>40</v>
      </c>
      <c r="D27" s="35">
        <v>36.987777777777779</v>
      </c>
      <c r="E27" s="17"/>
      <c r="F27" s="24">
        <f t="shared" si="1"/>
        <v>0</v>
      </c>
      <c r="G27" s="36"/>
      <c r="H27" s="22"/>
      <c r="J27" s="37"/>
    </row>
    <row r="28" spans="1:10" x14ac:dyDescent="0.2">
      <c r="A28" s="46">
        <v>307.5</v>
      </c>
      <c r="B28" s="47" t="s">
        <v>50</v>
      </c>
      <c r="C28" s="40" t="s">
        <v>51</v>
      </c>
      <c r="D28" s="41">
        <v>6</v>
      </c>
      <c r="E28" s="15"/>
      <c r="F28" s="24">
        <f t="shared" si="1"/>
        <v>0</v>
      </c>
      <c r="G28" s="36"/>
      <c r="H28" s="22"/>
      <c r="J28" s="37"/>
    </row>
    <row r="29" spans="1:10" x14ac:dyDescent="0.2">
      <c r="A29" s="38">
        <v>401.1</v>
      </c>
      <c r="B29" s="39" t="s">
        <v>52</v>
      </c>
      <c r="C29" s="40" t="s">
        <v>53</v>
      </c>
      <c r="D29" s="41">
        <v>126.44999999999999</v>
      </c>
      <c r="E29" s="15"/>
      <c r="F29" s="24">
        <f t="shared" si="1"/>
        <v>0</v>
      </c>
      <c r="G29" s="36"/>
      <c r="H29" s="22"/>
      <c r="J29" s="37"/>
    </row>
    <row r="30" spans="1:10" x14ac:dyDescent="0.2">
      <c r="A30" s="38">
        <v>413.2</v>
      </c>
      <c r="B30" s="39" t="s">
        <v>54</v>
      </c>
      <c r="C30" s="40" t="s">
        <v>37</v>
      </c>
      <c r="D30" s="41">
        <v>18.666666666666668</v>
      </c>
      <c r="E30" s="15"/>
      <c r="F30" s="24">
        <f t="shared" si="1"/>
        <v>0</v>
      </c>
      <c r="G30" s="36"/>
      <c r="H30" s="22"/>
      <c r="J30" s="37"/>
    </row>
    <row r="31" spans="1:10" x14ac:dyDescent="0.2">
      <c r="A31" s="48">
        <v>500.1</v>
      </c>
      <c r="B31" s="39" t="s">
        <v>55</v>
      </c>
      <c r="C31" s="40" t="s">
        <v>53</v>
      </c>
      <c r="D31" s="41">
        <v>407.05</v>
      </c>
      <c r="E31" s="16"/>
      <c r="F31" s="24">
        <f t="shared" si="1"/>
        <v>0</v>
      </c>
      <c r="G31" s="36"/>
      <c r="H31" s="22"/>
      <c r="J31" s="37"/>
    </row>
    <row r="32" spans="1:10" x14ac:dyDescent="0.2">
      <c r="A32" s="48">
        <v>500.1</v>
      </c>
      <c r="B32" s="39" t="s">
        <v>56</v>
      </c>
      <c r="C32" s="40" t="s">
        <v>53</v>
      </c>
      <c r="D32" s="41">
        <v>4546.92</v>
      </c>
      <c r="E32" s="16"/>
      <c r="F32" s="24">
        <f t="shared" si="1"/>
        <v>0</v>
      </c>
      <c r="G32" s="36"/>
      <c r="H32" s="22"/>
      <c r="J32" s="37"/>
    </row>
    <row r="33" spans="1:10" x14ac:dyDescent="0.2">
      <c r="A33" s="48">
        <v>502.1</v>
      </c>
      <c r="B33" s="39" t="s">
        <v>57</v>
      </c>
      <c r="C33" s="40" t="s">
        <v>40</v>
      </c>
      <c r="D33" s="41">
        <v>48.777777777777779</v>
      </c>
      <c r="E33" s="16"/>
      <c r="F33" s="24">
        <f t="shared" si="1"/>
        <v>0</v>
      </c>
      <c r="G33" s="36"/>
      <c r="H33" s="22"/>
      <c r="J33" s="37"/>
    </row>
    <row r="34" spans="1:10" x14ac:dyDescent="0.2">
      <c r="A34" s="48">
        <v>502.3</v>
      </c>
      <c r="B34" s="39" t="s">
        <v>58</v>
      </c>
      <c r="C34" s="40" t="s">
        <v>51</v>
      </c>
      <c r="D34" s="41">
        <v>1</v>
      </c>
      <c r="E34" s="16"/>
      <c r="F34" s="24">
        <f t="shared" si="1"/>
        <v>0</v>
      </c>
      <c r="G34" s="36"/>
      <c r="H34" s="22"/>
      <c r="J34" s="37"/>
    </row>
    <row r="35" spans="1:10" x14ac:dyDescent="0.2">
      <c r="A35" s="38">
        <v>503.1</v>
      </c>
      <c r="B35" s="39" t="s">
        <v>59</v>
      </c>
      <c r="C35" s="40" t="s">
        <v>40</v>
      </c>
      <c r="D35" s="41">
        <v>26.333333333333332</v>
      </c>
      <c r="E35" s="16"/>
      <c r="F35" s="24">
        <f t="shared" si="1"/>
        <v>0</v>
      </c>
      <c r="G35" s="36"/>
      <c r="H35" s="22"/>
      <c r="J35" s="37"/>
    </row>
    <row r="36" spans="1:10" x14ac:dyDescent="0.2">
      <c r="A36" s="32">
        <v>505.1</v>
      </c>
      <c r="B36" s="45" t="s">
        <v>60</v>
      </c>
      <c r="C36" s="40" t="s">
        <v>40</v>
      </c>
      <c r="D36" s="41">
        <v>1102.5966666666666</v>
      </c>
      <c r="E36" s="16"/>
      <c r="F36" s="24">
        <f t="shared" si="1"/>
        <v>0</v>
      </c>
      <c r="G36" s="36"/>
      <c r="H36" s="22"/>
      <c r="J36" s="37"/>
    </row>
    <row r="37" spans="1:10" x14ac:dyDescent="0.2">
      <c r="A37" s="49">
        <v>507.5</v>
      </c>
      <c r="B37" s="39" t="s">
        <v>61</v>
      </c>
      <c r="C37" s="40" t="s">
        <v>51</v>
      </c>
      <c r="D37" s="41">
        <v>1</v>
      </c>
      <c r="E37" s="16"/>
      <c r="F37" s="24">
        <f t="shared" si="1"/>
        <v>0</v>
      </c>
      <c r="G37" s="36"/>
      <c r="H37" s="22"/>
      <c r="J37" s="37"/>
    </row>
    <row r="38" spans="1:10" x14ac:dyDescent="0.2">
      <c r="A38" s="49">
        <v>507.5</v>
      </c>
      <c r="B38" s="39" t="s">
        <v>62</v>
      </c>
      <c r="C38" s="40" t="s">
        <v>51</v>
      </c>
      <c r="D38" s="41">
        <v>2</v>
      </c>
      <c r="E38" s="18"/>
      <c r="F38" s="24">
        <f t="shared" si="1"/>
        <v>0</v>
      </c>
      <c r="G38" s="36"/>
      <c r="H38" s="22"/>
      <c r="J38" s="37"/>
    </row>
    <row r="39" spans="1:10" x14ac:dyDescent="0.2">
      <c r="A39" s="38">
        <v>509.1</v>
      </c>
      <c r="B39" s="39" t="s">
        <v>63</v>
      </c>
      <c r="C39" s="40" t="s">
        <v>53</v>
      </c>
      <c r="D39" s="41">
        <v>185</v>
      </c>
      <c r="E39" s="16"/>
      <c r="F39" s="24">
        <f t="shared" si="1"/>
        <v>0</v>
      </c>
      <c r="G39" s="36"/>
      <c r="H39" s="22"/>
      <c r="J39" s="42"/>
    </row>
    <row r="40" spans="1:10" x14ac:dyDescent="0.2">
      <c r="A40" s="38" t="e">
        <f>#REF!</f>
        <v>#REF!</v>
      </c>
      <c r="B40" s="39" t="s">
        <v>64</v>
      </c>
      <c r="C40" s="40" t="s">
        <v>53</v>
      </c>
      <c r="D40" s="41">
        <v>16</v>
      </c>
      <c r="E40" s="16"/>
      <c r="F40" s="24">
        <f t="shared" si="1"/>
        <v>0</v>
      </c>
      <c r="G40" s="36"/>
      <c r="H40" s="22"/>
      <c r="J40" s="42"/>
    </row>
    <row r="41" spans="1:10" x14ac:dyDescent="0.2">
      <c r="A41" s="38">
        <v>530.1</v>
      </c>
      <c r="B41" s="39" t="s">
        <v>65</v>
      </c>
      <c r="C41" s="40" t="s">
        <v>32</v>
      </c>
      <c r="D41" s="41">
        <v>1</v>
      </c>
      <c r="E41" s="19"/>
      <c r="F41" s="24">
        <f t="shared" si="1"/>
        <v>0</v>
      </c>
      <c r="G41" s="36"/>
      <c r="H41" s="22"/>
      <c r="J41" s="42"/>
    </row>
    <row r="42" spans="1:10" x14ac:dyDescent="0.2">
      <c r="A42" s="38">
        <v>535</v>
      </c>
      <c r="B42" s="39" t="s">
        <v>66</v>
      </c>
      <c r="C42" s="40" t="s">
        <v>32</v>
      </c>
      <c r="D42" s="41">
        <v>1</v>
      </c>
      <c r="E42" s="19"/>
      <c r="F42" s="24">
        <f t="shared" si="1"/>
        <v>0</v>
      </c>
      <c r="G42" s="36"/>
      <c r="H42" s="22"/>
      <c r="J42" s="42"/>
    </row>
    <row r="43" spans="1:10" x14ac:dyDescent="0.2">
      <c r="A43" s="50">
        <v>540</v>
      </c>
      <c r="B43" s="39" t="s">
        <v>67</v>
      </c>
      <c r="C43" s="40" t="s">
        <v>32</v>
      </c>
      <c r="D43" s="41">
        <v>1</v>
      </c>
      <c r="E43" s="19"/>
      <c r="F43" s="24">
        <f t="shared" si="1"/>
        <v>0</v>
      </c>
      <c r="G43" s="36"/>
      <c r="H43" s="22"/>
      <c r="I43" s="51"/>
      <c r="J43" s="37"/>
    </row>
    <row r="44" spans="1:10" x14ac:dyDescent="0.2">
      <c r="A44" s="46">
        <v>618.1</v>
      </c>
      <c r="B44" s="45" t="s">
        <v>68</v>
      </c>
      <c r="C44" s="49" t="s">
        <v>53</v>
      </c>
      <c r="D44" s="41">
        <v>1188</v>
      </c>
      <c r="E44" s="16"/>
      <c r="F44" s="24">
        <f t="shared" si="1"/>
        <v>0</v>
      </c>
      <c r="G44" s="36"/>
      <c r="H44" s="22"/>
      <c r="J44" s="37"/>
    </row>
    <row r="45" spans="1:10" x14ac:dyDescent="0.2">
      <c r="A45" s="46">
        <v>618.29999999999995</v>
      </c>
      <c r="B45" s="45" t="s">
        <v>69</v>
      </c>
      <c r="C45" s="49" t="s">
        <v>53</v>
      </c>
      <c r="D45" s="41">
        <v>560</v>
      </c>
      <c r="E45" s="16"/>
      <c r="F45" s="24">
        <f t="shared" si="1"/>
        <v>0</v>
      </c>
      <c r="G45" s="36"/>
      <c r="H45" s="22"/>
      <c r="J45" s="37"/>
    </row>
    <row r="46" spans="1:10" x14ac:dyDescent="0.2">
      <c r="A46" s="46">
        <v>624.70000000000005</v>
      </c>
      <c r="B46" s="45" t="s">
        <v>70</v>
      </c>
      <c r="C46" s="49" t="s">
        <v>51</v>
      </c>
      <c r="D46" s="41">
        <v>22</v>
      </c>
      <c r="E46" s="16"/>
      <c r="F46" s="24">
        <f t="shared" si="1"/>
        <v>0</v>
      </c>
      <c r="G46" s="36"/>
      <c r="H46" s="22"/>
      <c r="J46" s="37"/>
    </row>
    <row r="47" spans="1:10" x14ac:dyDescent="0.2">
      <c r="A47" s="44" t="e">
        <f>#REF!</f>
        <v>#REF!</v>
      </c>
      <c r="B47" s="39" t="s">
        <v>71</v>
      </c>
      <c r="C47" s="40" t="s">
        <v>51</v>
      </c>
      <c r="D47" s="41">
        <v>4</v>
      </c>
      <c r="E47" s="15"/>
      <c r="F47" s="24">
        <f t="shared" si="1"/>
        <v>0</v>
      </c>
      <c r="G47" s="36"/>
      <c r="H47" s="22"/>
      <c r="J47" s="37"/>
    </row>
    <row r="48" spans="1:10" x14ac:dyDescent="0.2">
      <c r="A48" s="32" t="s">
        <v>72</v>
      </c>
      <c r="B48" s="45" t="s">
        <v>73</v>
      </c>
      <c r="C48" s="34" t="s">
        <v>53</v>
      </c>
      <c r="D48" s="41">
        <v>21.15</v>
      </c>
      <c r="E48" s="16"/>
      <c r="F48" s="24">
        <f t="shared" si="1"/>
        <v>0</v>
      </c>
      <c r="G48" s="36"/>
      <c r="H48" s="22"/>
      <c r="J48" s="37"/>
    </row>
    <row r="49" spans="1:10" x14ac:dyDescent="0.2">
      <c r="A49" s="52" t="s">
        <v>74</v>
      </c>
      <c r="B49" s="45" t="s">
        <v>75</v>
      </c>
      <c r="C49" s="49" t="s">
        <v>32</v>
      </c>
      <c r="D49" s="41">
        <v>1</v>
      </c>
      <c r="E49" s="16"/>
      <c r="F49" s="24">
        <f t="shared" si="1"/>
        <v>0</v>
      </c>
      <c r="G49" s="36"/>
      <c r="H49" s="22"/>
      <c r="J49" s="37"/>
    </row>
    <row r="50" spans="1:10" x14ac:dyDescent="0.2">
      <c r="A50" s="52" t="s">
        <v>76</v>
      </c>
      <c r="B50" s="45" t="s">
        <v>77</v>
      </c>
      <c r="C50" s="49" t="s">
        <v>51</v>
      </c>
      <c r="D50" s="41">
        <v>2</v>
      </c>
      <c r="E50" s="16"/>
      <c r="F50" s="24">
        <f t="shared" si="1"/>
        <v>0</v>
      </c>
      <c r="G50" s="36"/>
      <c r="H50" s="22"/>
      <c r="J50" s="37"/>
    </row>
    <row r="51" spans="1:10" x14ac:dyDescent="0.2">
      <c r="A51" s="32" t="s">
        <v>78</v>
      </c>
      <c r="B51" s="47" t="s">
        <v>79</v>
      </c>
      <c r="C51" s="40" t="s">
        <v>51</v>
      </c>
      <c r="D51" s="41">
        <v>8</v>
      </c>
      <c r="E51" s="16"/>
      <c r="F51" s="24">
        <f t="shared" si="1"/>
        <v>0</v>
      </c>
      <c r="G51" s="36"/>
      <c r="H51" s="22"/>
      <c r="J51" s="37"/>
    </row>
    <row r="52" spans="1:10" x14ac:dyDescent="0.2">
      <c r="A52" s="32" t="s">
        <v>78</v>
      </c>
      <c r="B52" s="47" t="s">
        <v>80</v>
      </c>
      <c r="C52" s="40" t="s">
        <v>53</v>
      </c>
      <c r="D52" s="41">
        <v>217.52999999999997</v>
      </c>
      <c r="E52" s="16"/>
      <c r="F52" s="24">
        <f t="shared" si="1"/>
        <v>0</v>
      </c>
      <c r="G52" s="36"/>
      <c r="H52" s="22"/>
      <c r="J52" s="37"/>
    </row>
    <row r="53" spans="1:10" x14ac:dyDescent="0.2">
      <c r="A53" s="38" t="s">
        <v>81</v>
      </c>
      <c r="B53" s="39" t="s">
        <v>82</v>
      </c>
      <c r="C53" s="40" t="s">
        <v>53</v>
      </c>
      <c r="D53" s="35">
        <v>435.79999999999995</v>
      </c>
      <c r="E53" s="15"/>
      <c r="F53" s="24">
        <f t="shared" si="1"/>
        <v>0</v>
      </c>
      <c r="G53" s="36"/>
      <c r="H53" s="22"/>
      <c r="J53" s="37"/>
    </row>
    <row r="54" spans="1:10" ht="15.75" thickBot="1" x14ac:dyDescent="0.25">
      <c r="A54" s="53"/>
      <c r="B54" s="54"/>
      <c r="C54" s="55"/>
      <c r="D54" s="35"/>
      <c r="E54" s="56" t="s">
        <v>83</v>
      </c>
      <c r="F54" s="57">
        <f>SUM(F13:F53)</f>
        <v>0</v>
      </c>
      <c r="G54" s="36"/>
      <c r="H54" s="22"/>
    </row>
    <row r="55" spans="1:10" x14ac:dyDescent="0.2">
      <c r="A55" s="53"/>
      <c r="B55" s="54"/>
      <c r="C55" s="55"/>
      <c r="D55" s="35"/>
      <c r="F55" s="1"/>
      <c r="G55" s="36"/>
      <c r="H55" s="22"/>
    </row>
    <row r="56" spans="1:10" x14ac:dyDescent="0.2">
      <c r="A56" s="53"/>
      <c r="B56" s="54"/>
      <c r="C56" s="53"/>
      <c r="D56" s="35"/>
      <c r="E56" s="53"/>
      <c r="F56" s="21"/>
      <c r="G56" s="36"/>
      <c r="H56" s="22"/>
    </row>
    <row r="57" spans="1:10" s="29" customFormat="1" x14ac:dyDescent="0.2">
      <c r="B57" s="29" t="s">
        <v>84</v>
      </c>
    </row>
    <row r="58" spans="1:10" ht="36" customHeight="1" x14ac:dyDescent="0.2">
      <c r="A58" s="29" t="s">
        <v>25</v>
      </c>
      <c r="B58" s="20" t="s">
        <v>26</v>
      </c>
      <c r="C58" s="29" t="s">
        <v>27</v>
      </c>
      <c r="D58" s="30" t="s">
        <v>28</v>
      </c>
      <c r="E58" s="29" t="s">
        <v>29</v>
      </c>
      <c r="F58" s="31" t="s">
        <v>30</v>
      </c>
    </row>
    <row r="59" spans="1:10" x14ac:dyDescent="0.2">
      <c r="A59" s="46">
        <v>104.1</v>
      </c>
      <c r="B59" s="45" t="s">
        <v>36</v>
      </c>
      <c r="C59" s="49" t="s">
        <v>37</v>
      </c>
      <c r="D59" s="41">
        <v>2983.87</v>
      </c>
      <c r="E59" s="16"/>
      <c r="F59" s="24">
        <f t="shared" ref="F59:F66" si="2">D59*E59</f>
        <v>0</v>
      </c>
      <c r="H59" s="22"/>
    </row>
    <row r="60" spans="1:10" x14ac:dyDescent="0.2">
      <c r="A60" s="44">
        <v>107.1</v>
      </c>
      <c r="B60" s="39" t="s">
        <v>38</v>
      </c>
      <c r="C60" s="40" t="s">
        <v>37</v>
      </c>
      <c r="D60" s="41">
        <v>3713.2200000000003</v>
      </c>
      <c r="E60" s="15"/>
      <c r="F60" s="24">
        <f t="shared" si="2"/>
        <v>0</v>
      </c>
      <c r="H60" s="22"/>
    </row>
    <row r="61" spans="1:10" x14ac:dyDescent="0.2">
      <c r="A61" s="32">
        <v>110</v>
      </c>
      <c r="B61" s="45" t="s">
        <v>39</v>
      </c>
      <c r="C61" s="34" t="s">
        <v>40</v>
      </c>
      <c r="D61" s="41">
        <v>10828.002222222221</v>
      </c>
      <c r="E61" s="16"/>
      <c r="F61" s="24">
        <f t="shared" si="2"/>
        <v>0</v>
      </c>
      <c r="H61" s="22"/>
    </row>
    <row r="62" spans="1:10" x14ac:dyDescent="0.2">
      <c r="A62" s="46">
        <v>209</v>
      </c>
      <c r="B62" s="45" t="s">
        <v>48</v>
      </c>
      <c r="C62" s="49" t="s">
        <v>40</v>
      </c>
      <c r="D62" s="41">
        <v>4274.6722222222224</v>
      </c>
      <c r="E62" s="16"/>
      <c r="F62" s="24">
        <f t="shared" si="2"/>
        <v>0</v>
      </c>
      <c r="H62" s="22"/>
    </row>
    <row r="63" spans="1:10" x14ac:dyDescent="0.2">
      <c r="A63" s="44">
        <v>307.10000000000002</v>
      </c>
      <c r="B63" s="39" t="s">
        <v>85</v>
      </c>
      <c r="C63" s="40" t="s">
        <v>37</v>
      </c>
      <c r="D63" s="41">
        <v>0.27777777777777779</v>
      </c>
      <c r="E63" s="15"/>
      <c r="F63" s="24">
        <f t="shared" si="2"/>
        <v>0</v>
      </c>
      <c r="H63" s="22"/>
    </row>
    <row r="64" spans="1:10" x14ac:dyDescent="0.2">
      <c r="A64" s="32">
        <v>307.10000000000002</v>
      </c>
      <c r="B64" s="45" t="s">
        <v>86</v>
      </c>
      <c r="C64" s="34" t="s">
        <v>37</v>
      </c>
      <c r="D64" s="41">
        <v>0.8977777777777779</v>
      </c>
      <c r="E64" s="16"/>
      <c r="F64" s="24">
        <f t="shared" si="2"/>
        <v>0</v>
      </c>
      <c r="H64" s="22"/>
    </row>
    <row r="65" spans="1:8" x14ac:dyDescent="0.2">
      <c r="A65" s="46">
        <v>505.1</v>
      </c>
      <c r="B65" s="45" t="s">
        <v>87</v>
      </c>
      <c r="C65" s="49" t="s">
        <v>40</v>
      </c>
      <c r="D65" s="41">
        <v>7.0922222222222224</v>
      </c>
      <c r="E65" s="16"/>
      <c r="F65" s="24">
        <f t="shared" si="2"/>
        <v>0</v>
      </c>
      <c r="H65" s="22"/>
    </row>
    <row r="66" spans="1:8" x14ac:dyDescent="0.2">
      <c r="A66" s="44" t="s">
        <v>72</v>
      </c>
      <c r="B66" s="39" t="s">
        <v>73</v>
      </c>
      <c r="C66" s="40" t="s">
        <v>53</v>
      </c>
      <c r="D66" s="41">
        <v>532</v>
      </c>
      <c r="E66" s="15"/>
      <c r="F66" s="24">
        <f t="shared" si="2"/>
        <v>0</v>
      </c>
      <c r="H66" s="22"/>
    </row>
    <row r="67" spans="1:8" ht="15.75" thickBot="1" x14ac:dyDescent="0.25">
      <c r="A67" s="53"/>
      <c r="B67" s="54"/>
      <c r="C67" s="53"/>
      <c r="D67" s="35"/>
      <c r="E67" s="56" t="s">
        <v>83</v>
      </c>
      <c r="F67" s="57">
        <f>SUM(F59:F66)</f>
        <v>0</v>
      </c>
      <c r="H67" s="22"/>
    </row>
    <row r="68" spans="1:8" x14ac:dyDescent="0.2">
      <c r="A68" s="53"/>
      <c r="B68" s="54"/>
      <c r="C68" s="53"/>
      <c r="D68" s="35"/>
      <c r="E68" s="53"/>
      <c r="F68" s="21"/>
      <c r="H68" s="22"/>
    </row>
    <row r="69" spans="1:8" ht="15.75" thickBot="1" x14ac:dyDescent="0.25">
      <c r="A69" s="53"/>
      <c r="B69" s="54"/>
      <c r="C69" s="53"/>
      <c r="D69" s="56"/>
      <c r="E69" s="56" t="s">
        <v>88</v>
      </c>
      <c r="F69" s="57">
        <f>F67+F54</f>
        <v>0</v>
      </c>
      <c r="H69" s="22"/>
    </row>
    <row r="70" spans="1:8" x14ac:dyDescent="0.2">
      <c r="A70" s="53"/>
      <c r="B70" s="54"/>
      <c r="C70" s="53"/>
      <c r="D70" s="35"/>
      <c r="E70" s="53"/>
      <c r="F70" s="21"/>
      <c r="H70" s="22"/>
    </row>
    <row r="71" spans="1:8" ht="191.25" customHeight="1" x14ac:dyDescent="0.2">
      <c r="A71" s="53"/>
      <c r="B71" s="67" t="s">
        <v>93</v>
      </c>
      <c r="C71" s="68"/>
      <c r="D71" s="68"/>
      <c r="E71" s="68"/>
      <c r="F71" s="68"/>
      <c r="H71" s="22"/>
    </row>
    <row r="72" spans="1:8" x14ac:dyDescent="0.2">
      <c r="A72" s="53"/>
      <c r="B72" s="54"/>
      <c r="C72" s="53"/>
      <c r="D72" s="35"/>
      <c r="E72" s="53"/>
      <c r="F72" s="21"/>
      <c r="H72" s="22"/>
    </row>
    <row r="73" spans="1:8" x14ac:dyDescent="0.2">
      <c r="A73" s="53"/>
      <c r="B73" s="59" t="s">
        <v>89</v>
      </c>
      <c r="C73" s="64"/>
      <c r="D73" s="65"/>
      <c r="E73" s="64"/>
      <c r="F73" s="66"/>
      <c r="H73" s="22"/>
    </row>
    <row r="74" spans="1:8" x14ac:dyDescent="0.2">
      <c r="A74" s="53"/>
      <c r="B74" s="59"/>
      <c r="C74" s="53"/>
      <c r="D74" s="35"/>
      <c r="E74" s="53"/>
      <c r="F74" s="21"/>
      <c r="H74" s="22"/>
    </row>
    <row r="75" spans="1:8" x14ac:dyDescent="0.2">
      <c r="A75" s="53"/>
      <c r="B75" s="59" t="s">
        <v>90</v>
      </c>
      <c r="C75" s="64"/>
      <c r="D75" s="65"/>
      <c r="E75" s="64"/>
      <c r="F75" s="66"/>
      <c r="H75" s="22"/>
    </row>
    <row r="76" spans="1:8" x14ac:dyDescent="0.2">
      <c r="A76" s="53"/>
      <c r="B76" s="59"/>
      <c r="C76" s="53"/>
      <c r="D76" s="35"/>
      <c r="E76" s="53"/>
      <c r="F76" s="21"/>
      <c r="H76" s="22"/>
    </row>
    <row r="77" spans="1:8" x14ac:dyDescent="0.2">
      <c r="A77" s="53"/>
      <c r="B77" s="59" t="s">
        <v>91</v>
      </c>
      <c r="C77" s="64"/>
      <c r="D77" s="65"/>
      <c r="E77" s="64"/>
      <c r="F77" s="66"/>
      <c r="H77" s="22"/>
    </row>
    <row r="78" spans="1:8" x14ac:dyDescent="0.2">
      <c r="A78" s="53"/>
      <c r="B78" s="54"/>
      <c r="C78" s="53"/>
      <c r="D78" s="35"/>
      <c r="E78" s="53"/>
      <c r="F78" s="21"/>
      <c r="H78" s="22"/>
    </row>
    <row r="79" spans="1:8" x14ac:dyDescent="0.2">
      <c r="A79" s="53"/>
      <c r="B79" s="54"/>
      <c r="C79" s="53"/>
      <c r="D79" s="35"/>
      <c r="E79" s="53"/>
      <c r="F79" s="21"/>
      <c r="H79" s="22"/>
    </row>
    <row r="80" spans="1:8" x14ac:dyDescent="0.2">
      <c r="A80" s="53"/>
      <c r="B80" s="59" t="s">
        <v>92</v>
      </c>
      <c r="C80" s="64"/>
      <c r="D80" s="65"/>
      <c r="E80" s="64"/>
      <c r="F80" s="66"/>
      <c r="H80" s="22"/>
    </row>
    <row r="81" spans="1:8" x14ac:dyDescent="0.2">
      <c r="A81" s="53"/>
      <c r="B81" s="54"/>
      <c r="C81" s="53"/>
      <c r="D81" s="35"/>
      <c r="E81" s="53"/>
      <c r="F81" s="21"/>
      <c r="H81" s="22"/>
    </row>
    <row r="82" spans="1:8" ht="15.75" x14ac:dyDescent="0.25">
      <c r="A82"/>
      <c r="B82"/>
      <c r="C82"/>
      <c r="D82"/>
      <c r="E82"/>
      <c r="F82" s="21"/>
      <c r="H82" s="22"/>
    </row>
    <row r="83" spans="1:8" ht="15.75" x14ac:dyDescent="0.25">
      <c r="A83"/>
      <c r="B83"/>
      <c r="C83"/>
      <c r="D83"/>
      <c r="E83"/>
      <c r="F83" s="21"/>
      <c r="H83" s="22"/>
    </row>
    <row r="84" spans="1:8" ht="15.75" x14ac:dyDescent="0.25">
      <c r="A84"/>
      <c r="B84"/>
      <c r="C84"/>
      <c r="D84"/>
      <c r="E84"/>
      <c r="F84" s="21"/>
      <c r="H84" s="22"/>
    </row>
    <row r="85" spans="1:8" ht="15.75" x14ac:dyDescent="0.25">
      <c r="A85"/>
      <c r="B85"/>
      <c r="C85"/>
      <c r="D85"/>
      <c r="E85"/>
      <c r="F85" s="21"/>
      <c r="H85" s="22"/>
    </row>
    <row r="86" spans="1:8" ht="15.75" x14ac:dyDescent="0.25">
      <c r="A86"/>
      <c r="B86"/>
      <c r="C86"/>
      <c r="D86"/>
      <c r="E86"/>
      <c r="F86" s="21"/>
    </row>
    <row r="87" spans="1:8" ht="15.75" x14ac:dyDescent="0.25">
      <c r="A87"/>
      <c r="B87"/>
      <c r="C87"/>
      <c r="D87"/>
      <c r="E87"/>
      <c r="F87" s="24"/>
    </row>
    <row r="88" spans="1:8" ht="15.75" x14ac:dyDescent="0.25">
      <c r="A88"/>
      <c r="B88"/>
      <c r="C88"/>
      <c r="D88"/>
      <c r="E88"/>
      <c r="F88" s="24"/>
    </row>
    <row r="89" spans="1:8" ht="15.75" x14ac:dyDescent="0.25">
      <c r="A89"/>
      <c r="B89"/>
      <c r="C89"/>
      <c r="D89"/>
      <c r="E89"/>
      <c r="F89" s="24"/>
    </row>
    <row r="90" spans="1:8" ht="15.75" x14ac:dyDescent="0.25">
      <c r="A90"/>
      <c r="B90"/>
      <c r="C90"/>
      <c r="D90"/>
      <c r="E90"/>
      <c r="F90" s="24"/>
    </row>
    <row r="91" spans="1:8" ht="15.75" x14ac:dyDescent="0.25">
      <c r="A91"/>
      <c r="B91"/>
      <c r="C91"/>
      <c r="D91"/>
      <c r="E91"/>
      <c r="F91" s="54"/>
    </row>
    <row r="92" spans="1:8" ht="15.75" x14ac:dyDescent="0.25">
      <c r="A92"/>
      <c r="B92"/>
      <c r="C92"/>
      <c r="D92"/>
      <c r="E92"/>
      <c r="F92" s="24"/>
    </row>
    <row r="93" spans="1:8" ht="15.75" x14ac:dyDescent="0.25">
      <c r="A93"/>
      <c r="B93"/>
      <c r="C93"/>
      <c r="D93"/>
      <c r="E93"/>
      <c r="F93" s="24"/>
    </row>
    <row r="94" spans="1:8" ht="15.75" x14ac:dyDescent="0.25">
      <c r="A94"/>
      <c r="B94"/>
      <c r="C94"/>
      <c r="D94"/>
      <c r="E94"/>
    </row>
    <row r="95" spans="1:8" ht="15.75" x14ac:dyDescent="0.25">
      <c r="A95"/>
      <c r="B95"/>
      <c r="C95"/>
      <c r="D95"/>
      <c r="E95"/>
    </row>
    <row r="96" spans="1:8" ht="15.75" x14ac:dyDescent="0.25">
      <c r="A96"/>
      <c r="B96"/>
      <c r="C96"/>
      <c r="D96"/>
      <c r="E96"/>
    </row>
    <row r="97" spans="1:5" ht="15.75" x14ac:dyDescent="0.25">
      <c r="A97"/>
      <c r="B97"/>
      <c r="C97"/>
      <c r="D97"/>
      <c r="E97"/>
    </row>
    <row r="98" spans="1:5" ht="15.75" x14ac:dyDescent="0.25">
      <c r="A98"/>
      <c r="B98"/>
      <c r="C98"/>
      <c r="D98"/>
      <c r="E98"/>
    </row>
    <row r="99" spans="1:5" ht="15.75" x14ac:dyDescent="0.25">
      <c r="A99"/>
      <c r="B99"/>
      <c r="C99"/>
      <c r="D99"/>
      <c r="E99"/>
    </row>
    <row r="100" spans="1:5" ht="15.75" x14ac:dyDescent="0.25">
      <c r="A100"/>
      <c r="B100"/>
      <c r="C100"/>
      <c r="D100"/>
      <c r="E100"/>
    </row>
    <row r="101" spans="1:5" ht="15.75" x14ac:dyDescent="0.25">
      <c r="A101"/>
      <c r="B101"/>
      <c r="C101"/>
      <c r="D101"/>
      <c r="E101"/>
    </row>
    <row r="102" spans="1:5" ht="15.75" x14ac:dyDescent="0.25">
      <c r="A102"/>
      <c r="B102"/>
      <c r="C102"/>
      <c r="D102"/>
      <c r="E102"/>
    </row>
  </sheetData>
  <sheetProtection algorithmName="SHA-512" hashValue="vBnJxCyLS4QDh8pAgM9TRQhDwyBsMkiLyZmmnuaDZK6jXMmbR7Z+sk6OWJ7ZMghSySCW1twkvwp13MzJb8IdEQ==" saltValue="Z+Cag+tFxWvgcU6qpCwn8w==" spinCount="100000" sheet="1" formatCells="0" insertRows="0" deleteRows="0" selectLockedCells="1"/>
  <mergeCells count="11">
    <mergeCell ref="B71:F71"/>
    <mergeCell ref="A10:F10"/>
    <mergeCell ref="A6:F6"/>
    <mergeCell ref="B7:D7"/>
    <mergeCell ref="A8:F8"/>
    <mergeCell ref="B9:D9"/>
    <mergeCell ref="B5:D5"/>
    <mergeCell ref="A1:F1"/>
    <mergeCell ref="A2:F2"/>
    <mergeCell ref="A3:F3"/>
    <mergeCell ref="B4:F4"/>
  </mergeCells>
  <conditionalFormatting sqref="G1:G10 G12:G56 G58:G1048576">
    <cfRule type="cellIs" dxfId="0" priority="1" operator="greaterThan">
      <formula>0</formula>
    </cfRule>
  </conditionalFormatting>
  <printOptions horizontalCentered="1"/>
  <pageMargins left="0.25" right="0.25"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HEADER INFO</vt:lpstr>
      <vt:lpstr>BASE OPC</vt:lpstr>
      <vt:lpstr>'BASE OPC'!Print_Area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Salar Ranjbar</dc:creator>
  <cp:keywords/>
  <dc:description/>
  <cp:lastModifiedBy>Andy Carruth</cp:lastModifiedBy>
  <cp:revision/>
  <cp:lastPrinted>2024-05-14T17:35:57Z</cp:lastPrinted>
  <dcterms:created xsi:type="dcterms:W3CDTF">2015-08-14T18:46:09Z</dcterms:created>
  <dcterms:modified xsi:type="dcterms:W3CDTF">2024-05-14T17:38:45Z</dcterms:modified>
  <cp:category/>
  <cp:contentStatus/>
</cp:coreProperties>
</file>