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P:\300\10\27\PDF\Bid Package\4a. Addendums\Addendum No. 1\"/>
    </mc:Choice>
  </mc:AlternateContent>
  <xr:revisionPtr revIDLastSave="0" documentId="13_ncr:1_{B2C8CD9E-DD56-41FE-B1F1-6D026B9E3904}" xr6:coauthVersionLast="47" xr6:coauthVersionMax="47" xr10:uidLastSave="{00000000-0000-0000-0000-000000000000}"/>
  <workbookProtection workbookAlgorithmName="SHA-512" workbookHashValue="D98cHfAr4hOdn0fA4ngbgvs2jD8FvYPOQZNJY33cILjxwuxLSEBhbzlmOwHn120dtKFDgxzUEE+ZFrQjK89zyA==" workbookSaltValue="bXAMh2UQpt3H7lcz9Gt08A==" workbookSpinCount="100000" lockStructure="1"/>
  <bookViews>
    <workbookView xWindow="30612" yWindow="-204" windowWidth="30936" windowHeight="16896" xr2:uid="{A70393FE-78F3-46AB-A5E6-A2E804A45368}"/>
  </bookViews>
  <sheets>
    <sheet name="Meyer Ranch Unit 16" sheetId="1" r:id="rId1"/>
  </sheets>
  <definedNames>
    <definedName name="_xlnm.Print_Area" localSheetId="0">'Meyer Ranch Unit 16'!$A$1:$I$223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67" i="1" l="1"/>
  <c r="H101" i="1"/>
  <c r="H66" i="1"/>
  <c r="H55" i="1"/>
  <c r="H56" i="1"/>
  <c r="H57" i="1"/>
  <c r="H58" i="1"/>
  <c r="H59" i="1"/>
  <c r="H60" i="1"/>
  <c r="H61" i="1"/>
  <c r="H62" i="1"/>
  <c r="H64" i="1"/>
  <c r="H65" i="1"/>
  <c r="H68" i="1"/>
  <c r="H54" i="1"/>
  <c r="H100" i="1"/>
  <c r="H70" i="1" l="1"/>
  <c r="H142" i="1"/>
  <c r="H141" i="1"/>
  <c r="H140" i="1"/>
  <c r="H139" i="1"/>
  <c r="H138" i="1"/>
  <c r="H137" i="1"/>
  <c r="H136" i="1"/>
  <c r="H135" i="1"/>
  <c r="H134" i="1"/>
  <c r="H133" i="1"/>
  <c r="H132" i="1"/>
  <c r="H131" i="1"/>
  <c r="H130" i="1"/>
  <c r="H129" i="1"/>
  <c r="H128" i="1"/>
  <c r="H127" i="1"/>
  <c r="H126" i="1"/>
  <c r="H124" i="1"/>
  <c r="H123" i="1"/>
  <c r="H122" i="1"/>
  <c r="H121" i="1"/>
  <c r="H120" i="1"/>
  <c r="H119" i="1"/>
  <c r="H118" i="1"/>
  <c r="H117" i="1"/>
  <c r="H116" i="1"/>
  <c r="H115" i="1"/>
  <c r="H216" i="1"/>
  <c r="H214" i="1"/>
  <c r="H217" i="1"/>
  <c r="H215" i="1"/>
  <c r="H155" i="1"/>
  <c r="H150" i="1"/>
  <c r="H159" i="1"/>
  <c r="H221" i="1"/>
  <c r="H223" i="1" s="1"/>
  <c r="H213" i="1"/>
  <c r="H208" i="1"/>
  <c r="H209" i="1"/>
  <c r="H202" i="1"/>
  <c r="H204" i="1"/>
  <c r="H203" i="1"/>
  <c r="H201" i="1"/>
  <c r="E179" i="1"/>
  <c r="E89" i="1"/>
  <c r="H211" i="1" l="1"/>
  <c r="H206" i="1"/>
  <c r="H219" i="1"/>
  <c r="H144" i="1"/>
  <c r="H46" i="1"/>
  <c r="H39" i="1"/>
  <c r="H40" i="1"/>
  <c r="H24" i="1"/>
  <c r="H149" i="1" l="1"/>
  <c r="H148" i="1"/>
  <c r="H34" i="1" l="1"/>
  <c r="H33" i="1"/>
  <c r="H32" i="1"/>
  <c r="H31" i="1"/>
  <c r="H29" i="1"/>
  <c r="H28" i="1"/>
  <c r="H26" i="1"/>
  <c r="H25" i="1"/>
  <c r="H158" i="1"/>
  <c r="H157" i="1"/>
  <c r="H156" i="1"/>
  <c r="H154" i="1"/>
  <c r="H151" i="1"/>
  <c r="H153" i="1"/>
  <c r="H152" i="1"/>
  <c r="H37" i="1" l="1"/>
  <c r="H36" i="1"/>
  <c r="H82" i="1" l="1"/>
  <c r="E180" i="1"/>
  <c r="H172" i="1" l="1"/>
  <c r="H165" i="1"/>
  <c r="E87" i="1"/>
  <c r="H77" i="1"/>
  <c r="H102" i="1"/>
  <c r="H99" i="1"/>
  <c r="H98" i="1"/>
  <c r="H97" i="1"/>
  <c r="H96" i="1"/>
  <c r="H95" i="1"/>
  <c r="H185" i="1" l="1"/>
  <c r="H184" i="1"/>
  <c r="H183" i="1"/>
  <c r="H182" i="1"/>
  <c r="H181" i="1"/>
  <c r="H180" i="1"/>
  <c r="H179" i="1"/>
  <c r="H178" i="1"/>
  <c r="H177" i="1"/>
  <c r="H176" i="1"/>
  <c r="H175" i="1"/>
  <c r="H174" i="1"/>
  <c r="H173" i="1"/>
  <c r="H171" i="1"/>
  <c r="H170" i="1"/>
  <c r="H169" i="1"/>
  <c r="H168" i="1"/>
  <c r="H167" i="1"/>
  <c r="H166" i="1"/>
  <c r="H147" i="1"/>
  <c r="H161" i="1" s="1"/>
  <c r="H110" i="1"/>
  <c r="H109" i="1"/>
  <c r="H108" i="1"/>
  <c r="H107" i="1"/>
  <c r="H94" i="1"/>
  <c r="H104" i="1" s="1"/>
  <c r="H89" i="1"/>
  <c r="H88" i="1"/>
  <c r="H87" i="1"/>
  <c r="H86" i="1"/>
  <c r="H85" i="1"/>
  <c r="H84" i="1"/>
  <c r="H83" i="1"/>
  <c r="H81" i="1"/>
  <c r="H80" i="1"/>
  <c r="H79" i="1"/>
  <c r="H78" i="1"/>
  <c r="H76" i="1"/>
  <c r="H75" i="1"/>
  <c r="H74" i="1"/>
  <c r="H73" i="1"/>
  <c r="H48" i="1"/>
  <c r="H47" i="1"/>
  <c r="H45" i="1"/>
  <c r="H44" i="1"/>
  <c r="H43" i="1"/>
  <c r="H42" i="1"/>
  <c r="H41" i="1"/>
  <c r="H187" i="1" l="1"/>
  <c r="H50" i="1"/>
  <c r="H91" i="1"/>
  <c r="H112" i="1"/>
  <c r="H189" i="1" l="1"/>
  <c r="G10" i="1" s="1"/>
  <c r="H195" i="1"/>
  <c r="H196" i="1"/>
  <c r="H197" i="1"/>
  <c r="H199" i="1" l="1"/>
  <c r="B149" i="1"/>
  <c r="B150" i="1" s="1"/>
</calcChain>
</file>

<file path=xl/sharedStrings.xml><?xml version="1.0" encoding="utf-8"?>
<sst xmlns="http://schemas.openxmlformats.org/spreadsheetml/2006/main" count="342" uniqueCount="183">
  <si>
    <t>UNIT PRICES</t>
  </si>
  <si>
    <t>Date</t>
  </si>
  <si>
    <t>BIDDER'S FULL NAME</t>
  </si>
  <si>
    <t>Address</t>
  </si>
  <si>
    <t>City, State, Zip</t>
  </si>
  <si>
    <t>CONTRACT TIME</t>
  </si>
  <si>
    <t>The Undersigned proposes to furnish all labor, services, materials, tools and necessary equipment for the construction of various improvements and to perform the work required at the locations set out by the Plans and Specifications, in strict accordance with the Contract Documents.</t>
  </si>
  <si>
    <t>In submitting this Bid, it is understood that this Bid may not be altered or withdrawn for a minimum of 90 calendar days, and that the Owner has reserved the right to reject any and all Bids.</t>
  </si>
  <si>
    <t>The Undersigned certifies that this Bid is made in good faith, without collusion or connection with any other person, persons, partnership, company, firm, association, or corporation offering Bids on this work, for the following sum or prices to wit:</t>
  </si>
  <si>
    <t>SIGNATURES</t>
  </si>
  <si>
    <t xml:space="preserve">Authorized Signing Officer, Title </t>
  </si>
  <si>
    <t xml:space="preserve"> </t>
  </si>
  <si>
    <t>ITEM</t>
  </si>
  <si>
    <t>DESCRIPTION</t>
  </si>
  <si>
    <t>UNIT</t>
  </si>
  <si>
    <t>QTY</t>
  </si>
  <si>
    <t>UNIT 
PRICE</t>
  </si>
  <si>
    <t>AMOUNT</t>
  </si>
  <si>
    <t>ONSITE STREETS</t>
  </si>
  <si>
    <t>SY</t>
  </si>
  <si>
    <t>7" Concrete Curb and Gutter</t>
  </si>
  <si>
    <t>LF</t>
  </si>
  <si>
    <t>Striping and Signage</t>
  </si>
  <si>
    <t>LS</t>
  </si>
  <si>
    <t>TPDES</t>
  </si>
  <si>
    <t>EA</t>
  </si>
  <si>
    <t>SUBTOTAL</t>
  </si>
  <si>
    <t>Standard Fire Hydrant Assembly</t>
  </si>
  <si>
    <t>Ductile Iron Fittings</t>
  </si>
  <si>
    <t>Hydrostatic Testing</t>
  </si>
  <si>
    <t>Trench Excavation Protection</t>
  </si>
  <si>
    <t>AC</t>
  </si>
  <si>
    <t>CY</t>
  </si>
  <si>
    <t>ONSITE DRAINAGE</t>
  </si>
  <si>
    <t>Reinforced Concrete Class 'A'</t>
  </si>
  <si>
    <t>24" RCP</t>
  </si>
  <si>
    <t xml:space="preserve">LF </t>
  </si>
  <si>
    <t>Standard Manhole</t>
  </si>
  <si>
    <t>VF</t>
  </si>
  <si>
    <t>Camera Testing</t>
  </si>
  <si>
    <t>Excavation (Lots)</t>
  </si>
  <si>
    <t>Embankment (Lots)</t>
  </si>
  <si>
    <t>4'x4' Junction Box</t>
  </si>
  <si>
    <t>36" RCP</t>
  </si>
  <si>
    <t>Sidewalk</t>
  </si>
  <si>
    <t>ONSITE EARTHWORK, CLEARING, AND SWPPP</t>
  </si>
  <si>
    <t>ONSITE WATER DISTRIBUTION</t>
  </si>
  <si>
    <t>ONSITE SANITARY SEWER</t>
  </si>
  <si>
    <t>ONSITE CONDUITS</t>
  </si>
  <si>
    <t xml:space="preserve">  a. 2" Type D HMAC (Gutter to Gutter)</t>
  </si>
  <si>
    <t xml:space="preserve">  c. 6" Lime Treated Subgrade (1' Behind Back of Curb)</t>
  </si>
  <si>
    <t>Sidewalk Ramps</t>
  </si>
  <si>
    <t>8" PVCO C-909 PC 235</t>
  </si>
  <si>
    <t>8" Gate Valve, MJ w/ Valve Box</t>
  </si>
  <si>
    <t>2" Galvanized Temporary Flush</t>
  </si>
  <si>
    <t>1" Single Service, Short</t>
  </si>
  <si>
    <t>1" Single Service, Long and 2" SCH 40 sleeve</t>
  </si>
  <si>
    <t>1.5" Dual Service, Long and 4" SCH 40 sleeve</t>
  </si>
  <si>
    <t>Meter Box</t>
  </si>
  <si>
    <t>Clearing (ROW)</t>
  </si>
  <si>
    <t>Clearing (Lots)</t>
  </si>
  <si>
    <t>Excavation (Drainage and Basin)</t>
  </si>
  <si>
    <t>Embankment (Drainage and Basin)</t>
  </si>
  <si>
    <t>Curlex Single Net Erosion Control Blankets</t>
  </si>
  <si>
    <t>Revegetation (Hydromulch) Parkways</t>
  </si>
  <si>
    <t>12" Rock Rubble</t>
  </si>
  <si>
    <t>18" RCP</t>
  </si>
  <si>
    <t>6" Concrete Rip Rap</t>
  </si>
  <si>
    <t>1~3" Primary Conduit</t>
  </si>
  <si>
    <t>8" Sanitary Sewer Pipe</t>
  </si>
  <si>
    <t xml:space="preserve">   8' to 10' Deep (SDR-26)</t>
  </si>
  <si>
    <t xml:space="preserve">   10' to 12' Deep (SDR-26)</t>
  </si>
  <si>
    <t xml:space="preserve">   12' to 14' Deep (SDR-26)</t>
  </si>
  <si>
    <t xml:space="preserve">   14' to 16' Deep (SDR-26)</t>
  </si>
  <si>
    <t xml:space="preserve">   16' to 18' Deep (SDR-26)</t>
  </si>
  <si>
    <t xml:space="preserve">   18' to 20' Deep (SDR-26)</t>
  </si>
  <si>
    <t>Manhole Extra Depth &gt;6'</t>
  </si>
  <si>
    <t>6" Vertical Stacks</t>
  </si>
  <si>
    <t>8"X6" Tee</t>
  </si>
  <si>
    <t>ALTERNATES</t>
  </si>
  <si>
    <t>Clearing (Drainage and Basin)</t>
  </si>
  <si>
    <t xml:space="preserve">  b. 7" Flexible (Granular) Base (1' Behind Back of Curb)</t>
  </si>
  <si>
    <t>Temporary Turn Around</t>
  </si>
  <si>
    <t>Barricade Posts</t>
  </si>
  <si>
    <t>Remove Header Curb &amp; Barricade Post</t>
  </si>
  <si>
    <t>Drop Manhole</t>
  </si>
  <si>
    <t>8" Cap</t>
  </si>
  <si>
    <t>8" DICL CL350</t>
  </si>
  <si>
    <t>2" Autoflush (Permanent)</t>
  </si>
  <si>
    <t>ONSITE LOT EARTHWORK</t>
  </si>
  <si>
    <t>Gravity Retaining Wall</t>
  </si>
  <si>
    <t xml:space="preserve">EA </t>
  </si>
  <si>
    <t>6" Lateral (SDR-26) (Single) (Short)</t>
  </si>
  <si>
    <t>6" Lateral (SDR-26) (Single) (Long)</t>
  </si>
  <si>
    <t>6" Lateral (SDR-26) (Dual) (Long)</t>
  </si>
  <si>
    <t>6" Lateral (SDR-26) (Dual) (Short)</t>
  </si>
  <si>
    <t>1~3" Secondary Conduit</t>
  </si>
  <si>
    <t>MEYER RANCH UNIT 16</t>
  </si>
  <si>
    <t>12" DICL CL350</t>
  </si>
  <si>
    <t>12" Gate Valve, MJ w/ Valve Box</t>
  </si>
  <si>
    <t xml:space="preserve">   6' to 8' Deep (SDR-26)</t>
  </si>
  <si>
    <t xml:space="preserve">   20'+ Deep (SDR-26)</t>
  </si>
  <si>
    <t>60' ROW (Clay Subgrade)</t>
  </si>
  <si>
    <t>60' ROW (Rock Subgrade)</t>
  </si>
  <si>
    <t xml:space="preserve">  a. 3" Type D HMAC (Gutter to Gutter)</t>
  </si>
  <si>
    <t xml:space="preserve">  d. 6" Lime Treated Subgrade (1' Behind Back of Curb)</t>
  </si>
  <si>
    <t xml:space="preserve">  c. 14" Flexible (Granular) Base (1' Behind Back of Curb)</t>
  </si>
  <si>
    <t xml:space="preserve">  b. 2" Type C/D HMAC (Gutter to Gutter)</t>
  </si>
  <si>
    <t xml:space="preserve">  b. 8" Flexible (Granular) Base (1' Behind Back of Curb)</t>
  </si>
  <si>
    <t>30" RCP</t>
  </si>
  <si>
    <t>48" RCP</t>
  </si>
  <si>
    <t>54" RCP</t>
  </si>
  <si>
    <t xml:space="preserve">  a. 15' Type CI Curb Inlet</t>
  </si>
  <si>
    <t>5'x5' Junction Box</t>
  </si>
  <si>
    <t>7'x7' Junction Box</t>
  </si>
  <si>
    <t>4~4" Primary Conduit</t>
  </si>
  <si>
    <t>TON</t>
  </si>
  <si>
    <t>Tie Into Existing Water Main</t>
  </si>
  <si>
    <t>2~3" Primary Conduit</t>
  </si>
  <si>
    <t>3~3" Primary Conduit</t>
  </si>
  <si>
    <t>Excavation (Streets)</t>
  </si>
  <si>
    <t>Embankment (Streets)</t>
  </si>
  <si>
    <t>6' x 3' Single Box Culvert</t>
  </si>
  <si>
    <t xml:space="preserve">  b. 15' Type CII Curb Inlet</t>
  </si>
  <si>
    <t xml:space="preserve">  c. 20' Type CI Curb Inlet</t>
  </si>
  <si>
    <t xml:space="preserve">  d. 20' Type CII Curb Inlet</t>
  </si>
  <si>
    <t xml:space="preserve">  e. 4' x 4' 4-Way Inlet</t>
  </si>
  <si>
    <t xml:space="preserve">  f. RH-15 Headwall</t>
  </si>
  <si>
    <t>50' ROW (Clay Subgrade)</t>
  </si>
  <si>
    <t>50' ROW (Rock Subgrade)</t>
  </si>
  <si>
    <t xml:space="preserve">  a. 1.5" Type D HMAC</t>
  </si>
  <si>
    <t xml:space="preserve">  b. 6" Flexible (Granular) Base</t>
  </si>
  <si>
    <t>Header Curb</t>
  </si>
  <si>
    <t>1" Irrigation Service</t>
  </si>
  <si>
    <t>FF</t>
  </si>
  <si>
    <t>Landlok TRM 450 (TP-TRM)</t>
  </si>
  <si>
    <t xml:space="preserve">  g. Baffle Blocks</t>
  </si>
  <si>
    <t>Demo Existing 6" Rip Rap</t>
  </si>
  <si>
    <t>Demo Existing PW-1 Headwall</t>
  </si>
  <si>
    <t>Tie Into Existing 36" RCP</t>
  </si>
  <si>
    <t>Hydromulch</t>
  </si>
  <si>
    <t>Tie to Existing Sewer Main</t>
  </si>
  <si>
    <t>Alternate #1: 50' ROW Street Pavement Section (Clay Subgrade)</t>
  </si>
  <si>
    <t xml:space="preserve">  b. 7" Mechanically Stabilized Layer (1' Behind Back of Curb)</t>
  </si>
  <si>
    <t>Alternate #2: 60' ROW Street Pavement Section (Clay Subgrade)</t>
  </si>
  <si>
    <t>Alternate #3: Irrigation Conduits</t>
  </si>
  <si>
    <t xml:space="preserve">  a. 4" Schedule 40 PVC Irrigation Sleeve</t>
  </si>
  <si>
    <t xml:space="preserve">  a. Buried 2" PVC Pipe</t>
  </si>
  <si>
    <t xml:space="preserve">  b. Buried 4" PVC Pipe</t>
  </si>
  <si>
    <t xml:space="preserve">  c. 12" Mechanically Stabilized Layer (1' Behind Back of Curb)</t>
  </si>
  <si>
    <t xml:space="preserve">  b. 6" Schedule 80 PVC Irrigation Sleeve</t>
  </si>
  <si>
    <t xml:space="preserve">  c. #6 Copper Wire</t>
  </si>
  <si>
    <t xml:space="preserve">  d. Pull Strap</t>
  </si>
  <si>
    <t xml:space="preserve">  e. Joint Trench</t>
  </si>
  <si>
    <t>5~3" Primary Conduit</t>
  </si>
  <si>
    <t>3" Secondary Conduit Stub outs (5 LF Each)</t>
  </si>
  <si>
    <t>3Ø 200A 3 Place Primary Pull box Foundation</t>
  </si>
  <si>
    <t>3Ø 600A 3 Place Primary Pull box Foundation</t>
  </si>
  <si>
    <t>3 Place 1Ø Primary Pull box Foundation</t>
  </si>
  <si>
    <t>1Ø Pad mount Transformer Foundation</t>
  </si>
  <si>
    <t>Secondary Pull box</t>
  </si>
  <si>
    <t>PSE9 Pad mount Switchgear Foundation</t>
  </si>
  <si>
    <t>BASE BID AMOUNT:</t>
  </si>
  <si>
    <t>MEYER RANCH UNIT 16 BASE BID:</t>
  </si>
  <si>
    <t>ALTERNATE #1 SUBTOTAL</t>
  </si>
  <si>
    <t>ALTERNATE #2 SUBTOTAL</t>
  </si>
  <si>
    <t>ALTERNATE #3 SUBTOTAL</t>
  </si>
  <si>
    <t>ALTERNATE #4 SUBTOTAL</t>
  </si>
  <si>
    <t>ALTERNATE #5 SUBTOTAL</t>
  </si>
  <si>
    <t>Excavation, Processing and Placement</t>
  </si>
  <si>
    <t>Basin (includes: 6" PVC pipe, 6" topsoil w/ Black Sod, 1' clay liner,</t>
  </si>
  <si>
    <t>6" butterfly valve, flapper valve, controller and solar battery, riser pipe and trash rack, baffle blocks, landlok, curlex, pilot channel, hydromulch etc.)</t>
  </si>
  <si>
    <t>Alternate #4: Guadalupe Valley Telecommunications Cooperative, Inc. Improvements</t>
  </si>
  <si>
    <t>50' ROW (Local Clay)</t>
  </si>
  <si>
    <t>6'x3' Single Box Culvert</t>
  </si>
  <si>
    <t xml:space="preserve">  a. SW-0 Headwall</t>
  </si>
  <si>
    <t xml:space="preserve">  b. Baffle Blocks</t>
  </si>
  <si>
    <t>Trench Protection</t>
  </si>
  <si>
    <t>Excavation, Processing and Placement (Future Basin)</t>
  </si>
  <si>
    <t>Demo Existing Curb</t>
  </si>
  <si>
    <t>Haul Off Material from Street and Drainage Excavation</t>
  </si>
  <si>
    <t>ROBISON WAY EXTENSION</t>
  </si>
  <si>
    <t>ADDENDUM NO.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</si>
</sst>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409]mmmm\ d\,\ yyyy;@"/>
    <numFmt numFmtId="165" formatCode="#,##0.0"/>
    <numFmt numFmtId="166" formatCode="0."/>
  </numFmts>
  <fonts count="21" x14ac:knownFonts="1">
    <font>
      <sz val="11"/>
      <color theme="1"/>
      <name val="Calibri"/>
      <family val="2"/>
      <scheme val="minor"/>
    </font>
    <font>
      <sz val="11"/>
      <color theme="1"/>
      <name val="Calibri"/>
      <family val="2"/>
      <scheme val="minor"/>
    </font>
    <font>
      <sz val="12"/>
      <color theme="1"/>
      <name val="Times New Roman"/>
      <family val="1"/>
    </font>
    <font>
      <b/>
      <sz val="12"/>
      <color theme="1"/>
      <name val="Times New Roman"/>
      <family val="1"/>
    </font>
    <font>
      <sz val="12"/>
      <name val="Times New Roman"/>
      <family val="1"/>
    </font>
    <font>
      <sz val="10"/>
      <name val="Arial"/>
      <family val="2"/>
    </font>
    <font>
      <sz val="11"/>
      <color theme="1"/>
      <name val="Times New Roman"/>
      <family val="1"/>
    </font>
    <font>
      <b/>
      <sz val="11"/>
      <color theme="1"/>
      <name val="Calibri"/>
      <family val="2"/>
      <scheme val="minor"/>
    </font>
    <font>
      <sz val="11"/>
      <color theme="9" tint="-0.249977111117893"/>
      <name val="Calibri"/>
      <family val="2"/>
      <scheme val="minor"/>
    </font>
    <font>
      <sz val="20"/>
      <color theme="1"/>
      <name val="Calibri"/>
      <family val="2"/>
      <scheme val="minor"/>
    </font>
    <font>
      <sz val="12"/>
      <color theme="1"/>
      <name val="Calibri"/>
      <family val="2"/>
      <scheme val="minor"/>
    </font>
    <font>
      <b/>
      <sz val="12"/>
      <color theme="1"/>
      <name val="Calibri"/>
      <family val="2"/>
      <scheme val="minor"/>
    </font>
    <font>
      <sz val="10"/>
      <color theme="1"/>
      <name val="Calibri"/>
      <family val="2"/>
      <scheme val="minor"/>
    </font>
    <font>
      <sz val="12"/>
      <name val="Calibri"/>
      <family val="2"/>
      <scheme val="minor"/>
    </font>
    <font>
      <b/>
      <sz val="12"/>
      <name val="Calibri"/>
      <family val="2"/>
      <scheme val="minor"/>
    </font>
    <font>
      <b/>
      <sz val="14"/>
      <name val="Calibri"/>
      <family val="2"/>
      <scheme val="minor"/>
    </font>
    <font>
      <b/>
      <sz val="11"/>
      <name val="Calibri"/>
      <family val="2"/>
      <scheme val="minor"/>
    </font>
    <font>
      <sz val="11"/>
      <name val="Calibri"/>
      <family val="2"/>
      <scheme val="minor"/>
    </font>
    <font>
      <sz val="11"/>
      <color rgb="FFFF0000"/>
      <name val="Calibri"/>
      <family val="2"/>
      <scheme val="minor"/>
    </font>
    <font>
      <b/>
      <sz val="20"/>
      <color rgb="FFFF0000"/>
      <name val="Calibri"/>
      <family val="2"/>
      <scheme val="minor"/>
    </font>
    <font>
      <b/>
      <sz val="20"/>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0">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right/>
      <top style="medium">
        <color indexed="64"/>
      </top>
      <bottom style="medium">
        <color indexed="64"/>
      </bottom>
      <diagonal/>
    </border>
    <border>
      <left/>
      <right/>
      <top style="medium">
        <color indexed="64"/>
      </top>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s>
  <cellStyleXfs count="5">
    <xf numFmtId="0" fontId="0" fillId="0" borderId="0"/>
    <xf numFmtId="44" fontId="1" fillId="0" borderId="0" applyFont="0" applyFill="0" applyBorder="0" applyAlignment="0" applyProtection="0"/>
    <xf numFmtId="0" fontId="4" fillId="0" borderId="0"/>
    <xf numFmtId="0" fontId="4" fillId="0" borderId="0"/>
    <xf numFmtId="0" fontId="5" fillId="0" borderId="0"/>
  </cellStyleXfs>
  <cellXfs count="175">
    <xf numFmtId="0" fontId="0" fillId="0" borderId="0" xfId="0"/>
    <xf numFmtId="0" fontId="2" fillId="0" borderId="0" xfId="0" applyFont="1" applyAlignment="1">
      <alignment horizontal="right"/>
    </xf>
    <xf numFmtId="0" fontId="6" fillId="0" borderId="0" xfId="0" applyFont="1"/>
    <xf numFmtId="0" fontId="3" fillId="0" borderId="0" xfId="0" applyFont="1"/>
    <xf numFmtId="44" fontId="2" fillId="0" borderId="0" xfId="0" applyNumberFormat="1" applyFont="1"/>
    <xf numFmtId="4" fontId="0" fillId="0" borderId="0" xfId="0" applyNumberFormat="1"/>
    <xf numFmtId="44" fontId="3" fillId="0" borderId="0" xfId="0" applyNumberFormat="1" applyFont="1"/>
    <xf numFmtId="3" fontId="0" fillId="0" borderId="0" xfId="0" applyNumberFormat="1"/>
    <xf numFmtId="0" fontId="7" fillId="0" borderId="0" xfId="0" applyFont="1"/>
    <xf numFmtId="0" fontId="8" fillId="0" borderId="0" xfId="0" applyFont="1"/>
    <xf numFmtId="0" fontId="0" fillId="2" borderId="0" xfId="0" applyFill="1"/>
    <xf numFmtId="0" fontId="0" fillId="0" borderId="0" xfId="0" applyAlignment="1">
      <alignment vertical="center"/>
    </xf>
    <xf numFmtId="0" fontId="9" fillId="0" borderId="0" xfId="0" applyFont="1"/>
    <xf numFmtId="0" fontId="10" fillId="0" borderId="0" xfId="0" applyFont="1"/>
    <xf numFmtId="0" fontId="10" fillId="0" borderId="0" xfId="0" applyFont="1" applyAlignment="1">
      <alignment horizontal="center"/>
    </xf>
    <xf numFmtId="0" fontId="10" fillId="0" borderId="0" xfId="0" applyFont="1" applyAlignment="1">
      <alignment horizontal="right"/>
    </xf>
    <xf numFmtId="0" fontId="10" fillId="0" borderId="0" xfId="0" applyFont="1" applyAlignment="1">
      <alignment horizontal="left"/>
    </xf>
    <xf numFmtId="0" fontId="11" fillId="0" borderId="0" xfId="0" applyFont="1" applyAlignment="1">
      <alignment horizontal="right"/>
    </xf>
    <xf numFmtId="0" fontId="11" fillId="0" borderId="0" xfId="0" applyFont="1" applyAlignment="1" applyProtection="1">
      <alignment horizontal="right"/>
      <protection locked="0"/>
    </xf>
    <xf numFmtId="0" fontId="11" fillId="0" borderId="0" xfId="0" applyFont="1" applyAlignment="1" applyProtection="1">
      <alignment horizontal="left"/>
      <protection locked="0"/>
    </xf>
    <xf numFmtId="44" fontId="10" fillId="0" borderId="0" xfId="1" applyFont="1" applyBorder="1" applyAlignment="1" applyProtection="1"/>
    <xf numFmtId="44" fontId="10" fillId="0" borderId="3" xfId="1" applyFont="1" applyBorder="1" applyAlignment="1" applyProtection="1">
      <alignment horizontal="center"/>
    </xf>
    <xf numFmtId="166" fontId="12" fillId="0" borderId="0" xfId="0" applyNumberFormat="1" applyFont="1" applyAlignment="1">
      <alignment horizontal="center" vertical="top"/>
    </xf>
    <xf numFmtId="0" fontId="10" fillId="0" borderId="0" xfId="0" applyFont="1" applyAlignment="1">
      <alignment vertical="top"/>
    </xf>
    <xf numFmtId="0" fontId="10" fillId="0" borderId="0" xfId="0" applyFont="1" applyAlignment="1">
      <alignment horizontal="left" vertical="top" wrapText="1"/>
    </xf>
    <xf numFmtId="0" fontId="10" fillId="0" borderId="1" xfId="0" applyFont="1" applyBorder="1" applyProtection="1">
      <protection locked="0"/>
    </xf>
    <xf numFmtId="0" fontId="10" fillId="0" borderId="1" xfId="0" applyFont="1" applyBorder="1"/>
    <xf numFmtId="0" fontId="10" fillId="0" borderId="3" xfId="0" applyFont="1" applyBorder="1"/>
    <xf numFmtId="0" fontId="11" fillId="0" borderId="4" xfId="0" applyFont="1" applyBorder="1" applyAlignment="1">
      <alignment horizontal="center"/>
    </xf>
    <xf numFmtId="0" fontId="11" fillId="0" borderId="4" xfId="0" applyFont="1" applyBorder="1" applyAlignment="1">
      <alignment horizontal="center" wrapText="1"/>
    </xf>
    <xf numFmtId="0" fontId="10" fillId="0" borderId="0" xfId="0" applyFont="1" applyAlignment="1">
      <alignment vertical="center"/>
    </xf>
    <xf numFmtId="0" fontId="11" fillId="0" borderId="5" xfId="0" applyFont="1" applyBorder="1" applyAlignment="1">
      <alignment vertical="center"/>
    </xf>
    <xf numFmtId="0" fontId="10" fillId="0" borderId="5" xfId="0" applyFont="1" applyBorder="1" applyAlignment="1">
      <alignment vertical="center"/>
    </xf>
    <xf numFmtId="0" fontId="10" fillId="0" borderId="5" xfId="0" applyFont="1" applyBorder="1" applyAlignment="1">
      <alignment horizontal="center" vertical="center"/>
    </xf>
    <xf numFmtId="0" fontId="10" fillId="0" borderId="4" xfId="0" applyFont="1" applyBorder="1" applyAlignment="1">
      <alignment vertical="center"/>
    </xf>
    <xf numFmtId="0" fontId="13" fillId="0" borderId="0" xfId="0" applyFont="1"/>
    <xf numFmtId="0" fontId="13" fillId="0" borderId="0" xfId="0" applyFont="1" applyAlignment="1">
      <alignment horizontal="center"/>
    </xf>
    <xf numFmtId="0" fontId="10" fillId="0" borderId="0" xfId="0" applyFont="1" applyProtection="1">
      <protection locked="0"/>
    </xf>
    <xf numFmtId="44" fontId="10" fillId="0" borderId="0" xfId="0" applyNumberFormat="1" applyFont="1"/>
    <xf numFmtId="44" fontId="10" fillId="0" borderId="0" xfId="0" applyNumberFormat="1" applyFont="1" applyProtection="1">
      <protection locked="0"/>
    </xf>
    <xf numFmtId="3" fontId="10" fillId="0" borderId="0" xfId="0" applyNumberFormat="1" applyFont="1" applyAlignment="1">
      <alignment horizontal="center"/>
    </xf>
    <xf numFmtId="4" fontId="0" fillId="0" borderId="0" xfId="0" applyNumberFormat="1" applyAlignment="1">
      <alignment vertical="center"/>
    </xf>
    <xf numFmtId="0" fontId="14" fillId="0" borderId="5" xfId="0" applyFont="1" applyBorder="1" applyAlignment="1">
      <alignment vertical="center"/>
    </xf>
    <xf numFmtId="4" fontId="13" fillId="0" borderId="5" xfId="0" applyNumberFormat="1" applyFont="1" applyBorder="1" applyAlignment="1">
      <alignment horizontal="center" vertical="center"/>
    </xf>
    <xf numFmtId="44" fontId="10" fillId="0" borderId="5" xfId="0" applyNumberFormat="1" applyFont="1" applyBorder="1" applyAlignment="1">
      <alignment vertical="center"/>
    </xf>
    <xf numFmtId="44" fontId="10" fillId="0" borderId="9" xfId="0" applyNumberFormat="1" applyFont="1" applyBorder="1"/>
    <xf numFmtId="0" fontId="10" fillId="0" borderId="0" xfId="0" applyFont="1" applyAlignment="1">
      <alignment wrapText="1"/>
    </xf>
    <xf numFmtId="0" fontId="13" fillId="0" borderId="5" xfId="0" applyFont="1" applyBorder="1" applyAlignment="1">
      <alignment horizontal="center" vertical="center"/>
    </xf>
    <xf numFmtId="0" fontId="10" fillId="0" borderId="5" xfId="0" applyFont="1" applyBorder="1" applyAlignment="1" applyProtection="1">
      <alignment horizontal="right" vertical="center"/>
      <protection locked="0"/>
    </xf>
    <xf numFmtId="44" fontId="10" fillId="0" borderId="5" xfId="0" applyNumberFormat="1" applyFont="1" applyBorder="1" applyAlignment="1" applyProtection="1">
      <alignment vertical="center"/>
      <protection locked="0"/>
    </xf>
    <xf numFmtId="0" fontId="10" fillId="0" borderId="0" xfId="0" applyFont="1" applyAlignment="1" applyProtection="1">
      <alignment horizontal="right"/>
      <protection locked="0"/>
    </xf>
    <xf numFmtId="4" fontId="13" fillId="0" borderId="0" xfId="3" applyNumberFormat="1" applyFont="1" applyAlignment="1">
      <alignment horizontal="center"/>
    </xf>
    <xf numFmtId="0" fontId="10" fillId="3" borderId="0" xfId="0" applyFont="1" applyFill="1" applyAlignment="1">
      <alignment vertical="center"/>
    </xf>
    <xf numFmtId="0" fontId="14" fillId="3" borderId="5" xfId="0" applyFont="1" applyFill="1" applyBorder="1" applyAlignment="1">
      <alignment vertical="center"/>
    </xf>
    <xf numFmtId="0" fontId="13" fillId="3" borderId="5" xfId="0" applyFont="1" applyFill="1" applyBorder="1" applyAlignment="1">
      <alignment vertical="center"/>
    </xf>
    <xf numFmtId="0" fontId="13" fillId="3" borderId="5" xfId="0" applyFont="1" applyFill="1" applyBorder="1" applyAlignment="1">
      <alignment horizontal="center" vertical="center"/>
    </xf>
    <xf numFmtId="44" fontId="10" fillId="3" borderId="5" xfId="0" applyNumberFormat="1" applyFont="1" applyFill="1" applyBorder="1" applyAlignment="1" applyProtection="1">
      <alignment vertical="center"/>
      <protection locked="0"/>
    </xf>
    <xf numFmtId="0" fontId="10" fillId="3" borderId="5" xfId="0" applyFont="1" applyFill="1" applyBorder="1" applyAlignment="1" applyProtection="1">
      <alignment vertical="center"/>
      <protection locked="0"/>
    </xf>
    <xf numFmtId="44" fontId="10" fillId="3" borderId="5" xfId="0" applyNumberFormat="1" applyFont="1" applyFill="1" applyBorder="1" applyAlignment="1">
      <alignment vertical="center"/>
    </xf>
    <xf numFmtId="0" fontId="10" fillId="3" borderId="0" xfId="0" applyFont="1" applyFill="1"/>
    <xf numFmtId="0" fontId="10" fillId="3" borderId="0" xfId="0" applyFont="1" applyFill="1" applyAlignment="1">
      <alignment horizontal="center" vertical="center"/>
    </xf>
    <xf numFmtId="0" fontId="13" fillId="3" borderId="0" xfId="0" applyFont="1" applyFill="1" applyAlignment="1">
      <alignment horizontal="center" vertical="center"/>
    </xf>
    <xf numFmtId="0" fontId="0" fillId="0" borderId="0" xfId="0" applyAlignment="1">
      <alignment horizontal="center"/>
    </xf>
    <xf numFmtId="0" fontId="13" fillId="0" borderId="5" xfId="0" applyFont="1" applyBorder="1" applyAlignment="1">
      <alignment vertical="center"/>
    </xf>
    <xf numFmtId="0" fontId="10" fillId="0" borderId="5" xfId="0" applyFont="1" applyBorder="1" applyAlignment="1" applyProtection="1">
      <alignment vertical="center"/>
      <protection locked="0"/>
    </xf>
    <xf numFmtId="0" fontId="15" fillId="0" borderId="0" xfId="0" applyFont="1" applyAlignment="1">
      <alignment horizontal="right"/>
    </xf>
    <xf numFmtId="44" fontId="11" fillId="0" borderId="0" xfId="0" applyNumberFormat="1" applyFont="1"/>
    <xf numFmtId="0" fontId="0" fillId="3" borderId="0" xfId="0" applyFill="1"/>
    <xf numFmtId="0" fontId="16" fillId="0" borderId="0" xfId="0" applyFont="1"/>
    <xf numFmtId="0" fontId="17" fillId="0" borderId="0" xfId="0" applyFont="1"/>
    <xf numFmtId="0" fontId="17" fillId="0" borderId="0" xfId="0" applyFont="1" applyAlignment="1">
      <alignment horizontal="center"/>
    </xf>
    <xf numFmtId="44" fontId="0" fillId="0" borderId="0" xfId="0" applyNumberFormat="1"/>
    <xf numFmtId="166" fontId="0" fillId="0" borderId="0" xfId="0" applyNumberFormat="1" applyAlignment="1" applyProtection="1">
      <alignment horizontal="center"/>
      <protection locked="0"/>
    </xf>
    <xf numFmtId="0" fontId="0" fillId="0" borderId="0" xfId="0" applyAlignment="1" applyProtection="1">
      <alignment horizontal="center"/>
      <protection locked="0"/>
    </xf>
    <xf numFmtId="3" fontId="0" fillId="0" borderId="0" xfId="0" applyNumberFormat="1" applyAlignment="1" applyProtection="1">
      <alignment horizontal="center"/>
      <protection locked="0"/>
    </xf>
    <xf numFmtId="44" fontId="0" fillId="0" borderId="0" xfId="0" applyNumberFormat="1" applyProtection="1">
      <protection locked="0"/>
    </xf>
    <xf numFmtId="0" fontId="17" fillId="0" borderId="0" xfId="0" applyFont="1" applyAlignment="1">
      <alignment horizontal="left" indent="1"/>
    </xf>
    <xf numFmtId="3" fontId="0" fillId="0" borderId="0" xfId="0" applyNumberFormat="1" applyAlignment="1">
      <alignment horizontal="center"/>
    </xf>
    <xf numFmtId="44" fontId="0" fillId="0" borderId="7" xfId="0" applyNumberFormat="1" applyBorder="1" applyProtection="1">
      <protection locked="0"/>
    </xf>
    <xf numFmtId="44" fontId="0" fillId="0" borderId="7" xfId="0" applyNumberFormat="1" applyBorder="1"/>
    <xf numFmtId="0" fontId="17" fillId="0" borderId="0" xfId="0" applyFont="1" applyAlignment="1">
      <alignment horizontal="left" wrapText="1" indent="1"/>
    </xf>
    <xf numFmtId="3" fontId="17" fillId="0" borderId="0" xfId="0" applyNumberFormat="1" applyFont="1" applyAlignment="1">
      <alignment horizontal="center"/>
    </xf>
    <xf numFmtId="44" fontId="0" fillId="0" borderId="8" xfId="0" applyNumberFormat="1" applyBorder="1" applyProtection="1">
      <protection locked="0"/>
    </xf>
    <xf numFmtId="166" fontId="0" fillId="3" borderId="0" xfId="0" applyNumberFormat="1" applyFill="1" applyAlignment="1" applyProtection="1">
      <alignment horizontal="center"/>
      <protection locked="0"/>
    </xf>
    <xf numFmtId="0" fontId="0" fillId="3" borderId="0" xfId="0" applyFill="1" applyAlignment="1" applyProtection="1">
      <alignment horizontal="center"/>
      <protection locked="0"/>
    </xf>
    <xf numFmtId="44" fontId="0" fillId="3" borderId="0" xfId="0" applyNumberFormat="1" applyFill="1" applyProtection="1">
      <protection locked="0"/>
    </xf>
    <xf numFmtId="44" fontId="0" fillId="3" borderId="0" xfId="0" applyNumberFormat="1" applyFill="1"/>
    <xf numFmtId="0" fontId="17" fillId="3" borderId="0" xfId="0" applyFont="1" applyFill="1" applyAlignment="1">
      <alignment horizontal="left" indent="1"/>
    </xf>
    <xf numFmtId="3" fontId="0" fillId="3" borderId="0" xfId="0" applyNumberFormat="1" applyFill="1" applyAlignment="1">
      <alignment horizontal="center"/>
    </xf>
    <xf numFmtId="44" fontId="0" fillId="3" borderId="7" xfId="0" applyNumberFormat="1" applyFill="1" applyBorder="1" applyProtection="1">
      <protection locked="0"/>
    </xf>
    <xf numFmtId="44" fontId="0" fillId="3" borderId="7" xfId="0" applyNumberFormat="1" applyFill="1" applyBorder="1"/>
    <xf numFmtId="44" fontId="0" fillId="0" borderId="9" xfId="0" applyNumberFormat="1" applyBorder="1"/>
    <xf numFmtId="0" fontId="0" fillId="0" borderId="0" xfId="0" applyAlignment="1">
      <alignment horizontal="right"/>
    </xf>
    <xf numFmtId="166" fontId="17" fillId="0" borderId="0" xfId="0" applyNumberFormat="1" applyFont="1" applyAlignment="1">
      <alignment horizontal="center"/>
    </xf>
    <xf numFmtId="0" fontId="0" fillId="0" borderId="6" xfId="0" applyBorder="1"/>
    <xf numFmtId="0" fontId="0" fillId="0" borderId="0" xfId="0" applyProtection="1">
      <protection locked="0"/>
    </xf>
    <xf numFmtId="0" fontId="0" fillId="0" borderId="0" xfId="0" applyAlignment="1">
      <alignment horizontal="center" vertical="center"/>
    </xf>
    <xf numFmtId="0" fontId="17" fillId="0" borderId="0" xfId="0" applyFont="1" applyAlignment="1">
      <alignment horizontal="center" vertical="center"/>
    </xf>
    <xf numFmtId="0" fontId="0" fillId="0" borderId="0" xfId="0" applyAlignment="1">
      <alignment horizontal="right" vertical="center"/>
    </xf>
    <xf numFmtId="44" fontId="0" fillId="0" borderId="7" xfId="0" applyNumberFormat="1" applyBorder="1" applyAlignment="1">
      <alignment vertical="center"/>
    </xf>
    <xf numFmtId="166" fontId="17" fillId="3" borderId="0" xfId="0" applyNumberFormat="1" applyFont="1" applyFill="1" applyAlignment="1">
      <alignment horizontal="center"/>
    </xf>
    <xf numFmtId="0" fontId="17" fillId="3" borderId="0" xfId="0" applyFont="1" applyFill="1"/>
    <xf numFmtId="0" fontId="17" fillId="3" borderId="0" xfId="0" applyFont="1" applyFill="1" applyAlignment="1">
      <alignment horizontal="center"/>
    </xf>
    <xf numFmtId="3" fontId="17" fillId="3" borderId="0" xfId="0" applyNumberFormat="1" applyFont="1" applyFill="1" applyAlignment="1">
      <alignment horizontal="center"/>
    </xf>
    <xf numFmtId="0" fontId="0" fillId="3" borderId="0" xfId="0" applyFill="1" applyProtection="1">
      <protection locked="0"/>
    </xf>
    <xf numFmtId="1" fontId="17" fillId="3" borderId="0" xfId="0" applyNumberFormat="1" applyFont="1" applyFill="1" applyAlignment="1">
      <alignment horizontal="center"/>
    </xf>
    <xf numFmtId="44" fontId="0" fillId="3" borderId="9" xfId="0" applyNumberFormat="1" applyFill="1" applyBorder="1"/>
    <xf numFmtId="166" fontId="0" fillId="0" borderId="0" xfId="0" applyNumberFormat="1" applyAlignment="1">
      <alignment horizontal="center"/>
    </xf>
    <xf numFmtId="0" fontId="17" fillId="0" borderId="6" xfId="0" applyFont="1" applyBorder="1"/>
    <xf numFmtId="0" fontId="17" fillId="0" borderId="6" xfId="0" applyFont="1" applyBorder="1" applyAlignment="1">
      <alignment horizontal="center"/>
    </xf>
    <xf numFmtId="3" fontId="17" fillId="0" borderId="6" xfId="0" applyNumberFormat="1" applyFont="1" applyBorder="1" applyAlignment="1">
      <alignment horizontal="center"/>
    </xf>
    <xf numFmtId="0" fontId="0" fillId="0" borderId="6" xfId="0" applyBorder="1" applyAlignment="1" applyProtection="1">
      <alignment horizontal="right"/>
      <protection locked="0"/>
    </xf>
    <xf numFmtId="0" fontId="17" fillId="0" borderId="0" xfId="4" applyFont="1"/>
    <xf numFmtId="0" fontId="17" fillId="0" borderId="0" xfId="4" applyFont="1" applyAlignment="1">
      <alignment horizontal="center"/>
    </xf>
    <xf numFmtId="3" fontId="17" fillId="0" borderId="0" xfId="4" applyNumberFormat="1" applyFont="1" applyAlignment="1">
      <alignment horizontal="center"/>
    </xf>
    <xf numFmtId="0" fontId="0" fillId="0" borderId="0" xfId="0" applyAlignment="1" applyProtection="1">
      <alignment horizontal="right"/>
      <protection locked="0"/>
    </xf>
    <xf numFmtId="4" fontId="17" fillId="0" borderId="0" xfId="4" applyNumberFormat="1" applyFont="1" applyAlignment="1">
      <alignment horizontal="center"/>
    </xf>
    <xf numFmtId="0" fontId="17" fillId="0" borderId="0" xfId="4" applyFont="1" applyAlignment="1">
      <alignment horizontal="left" indent="1"/>
    </xf>
    <xf numFmtId="165" fontId="17" fillId="0" borderId="0" xfId="4" applyNumberFormat="1" applyFont="1" applyAlignment="1">
      <alignment horizontal="center"/>
    </xf>
    <xf numFmtId="4" fontId="17" fillId="0" borderId="0" xfId="0" applyNumberFormat="1" applyFont="1" applyAlignment="1">
      <alignment horizontal="center"/>
    </xf>
    <xf numFmtId="3" fontId="17" fillId="0" borderId="0" xfId="3" applyNumberFormat="1" applyFont="1" applyAlignment="1">
      <alignment horizontal="center"/>
    </xf>
    <xf numFmtId="44" fontId="17" fillId="0" borderId="7" xfId="0" applyNumberFormat="1" applyFont="1" applyBorder="1" applyProtection="1">
      <protection locked="0"/>
    </xf>
    <xf numFmtId="0" fontId="17" fillId="0" borderId="0" xfId="0" applyFont="1" applyAlignment="1" applyProtection="1">
      <alignment horizontal="right"/>
      <protection locked="0"/>
    </xf>
    <xf numFmtId="0" fontId="0" fillId="0" borderId="0" xfId="0" applyAlignment="1" applyProtection="1">
      <alignment horizontal="right" vertical="center"/>
      <protection locked="0"/>
    </xf>
    <xf numFmtId="0" fontId="0" fillId="0" borderId="0" xfId="0" applyAlignment="1" applyProtection="1">
      <alignment vertical="center"/>
      <protection locked="0"/>
    </xf>
    <xf numFmtId="0" fontId="0" fillId="3" borderId="0" xfId="0" applyFill="1" applyAlignment="1" applyProtection="1">
      <alignment horizontal="right" vertical="center"/>
      <protection locked="0"/>
    </xf>
    <xf numFmtId="0" fontId="0" fillId="3" borderId="0" xfId="0" applyFill="1" applyAlignment="1" applyProtection="1">
      <alignment vertical="center"/>
      <protection locked="0"/>
    </xf>
    <xf numFmtId="44" fontId="0" fillId="3" borderId="7" xfId="0" applyNumberFormat="1" applyFill="1" applyBorder="1" applyAlignment="1">
      <alignment vertical="center"/>
    </xf>
    <xf numFmtId="0" fontId="17" fillId="0" borderId="0" xfId="0" applyFont="1" applyAlignment="1">
      <alignment wrapText="1"/>
    </xf>
    <xf numFmtId="0" fontId="17" fillId="0" borderId="0" xfId="0" applyFont="1" applyAlignment="1">
      <alignment horizontal="center" wrapText="1"/>
    </xf>
    <xf numFmtId="3" fontId="17" fillId="0" borderId="0" xfId="0" applyNumberFormat="1" applyFont="1" applyAlignment="1">
      <alignment horizontal="center" wrapText="1"/>
    </xf>
    <xf numFmtId="0" fontId="17" fillId="0" borderId="0" xfId="2" applyFont="1" applyAlignment="1">
      <alignment horizontal="center"/>
    </xf>
    <xf numFmtId="165" fontId="17" fillId="0" borderId="0" xfId="0" applyNumberFormat="1" applyFont="1" applyAlignment="1">
      <alignment horizontal="center"/>
    </xf>
    <xf numFmtId="44" fontId="0" fillId="0" borderId="6" xfId="0" applyNumberFormat="1" applyBorder="1"/>
    <xf numFmtId="0" fontId="0" fillId="0" borderId="0" xfId="0" applyAlignment="1">
      <alignment horizontal="left" indent="1"/>
    </xf>
    <xf numFmtId="44" fontId="11" fillId="0" borderId="5" xfId="0" applyNumberFormat="1" applyFont="1" applyBorder="1" applyAlignment="1">
      <alignment vertical="center"/>
    </xf>
    <xf numFmtId="0" fontId="10" fillId="0" borderId="0" xfId="0" applyFont="1" applyAlignment="1">
      <alignment horizontal="center" vertical="center"/>
    </xf>
    <xf numFmtId="0" fontId="14" fillId="0" borderId="0" xfId="0" applyFont="1" applyAlignment="1">
      <alignment horizontal="right" vertical="center"/>
    </xf>
    <xf numFmtId="44" fontId="11" fillId="0" borderId="0" xfId="0" applyNumberFormat="1" applyFont="1" applyAlignment="1">
      <alignment vertical="center"/>
    </xf>
    <xf numFmtId="3" fontId="0" fillId="0" borderId="0" xfId="0" applyNumberFormat="1" applyProtection="1">
      <protection locked="0"/>
    </xf>
    <xf numFmtId="3" fontId="18" fillId="0" borderId="0" xfId="3" applyNumberFormat="1" applyFont="1" applyAlignment="1">
      <alignment horizontal="center"/>
    </xf>
    <xf numFmtId="3" fontId="18" fillId="0" borderId="0" xfId="0" applyNumberFormat="1" applyFont="1" applyAlignment="1">
      <alignment horizontal="center"/>
    </xf>
    <xf numFmtId="44" fontId="0" fillId="0" borderId="0" xfId="0" applyNumberFormat="1" applyAlignment="1">
      <alignment vertical="center"/>
    </xf>
    <xf numFmtId="44" fontId="17" fillId="0" borderId="0" xfId="0" applyNumberFormat="1" applyFont="1" applyProtection="1">
      <protection locked="0"/>
    </xf>
    <xf numFmtId="166" fontId="18" fillId="0" borderId="0" xfId="0" applyNumberFormat="1" applyFont="1" applyAlignment="1">
      <alignment horizontal="center"/>
    </xf>
    <xf numFmtId="0" fontId="18" fillId="0" borderId="0" xfId="0" applyFont="1"/>
    <xf numFmtId="0" fontId="18" fillId="0" borderId="0" xfId="0" applyFont="1" applyAlignment="1">
      <alignment horizontal="center"/>
    </xf>
    <xf numFmtId="44" fontId="18" fillId="0" borderId="7" xfId="0" applyNumberFormat="1" applyFont="1" applyBorder="1" applyProtection="1">
      <protection locked="0"/>
    </xf>
    <xf numFmtId="0" fontId="18" fillId="0" borderId="0" xfId="0" applyFont="1" applyAlignment="1" applyProtection="1">
      <alignment horizontal="right"/>
      <protection locked="0"/>
    </xf>
    <xf numFmtId="44" fontId="18" fillId="0" borderId="7" xfId="0" applyNumberFormat="1" applyFont="1" applyBorder="1"/>
    <xf numFmtId="165" fontId="18" fillId="0" borderId="0" xfId="0" applyNumberFormat="1" applyFont="1" applyAlignment="1">
      <alignment horizontal="center"/>
    </xf>
    <xf numFmtId="44" fontId="18" fillId="0" borderId="6" xfId="0" applyNumberFormat="1" applyFont="1" applyBorder="1"/>
    <xf numFmtId="0" fontId="18" fillId="0" borderId="6" xfId="0" applyFont="1" applyBorder="1"/>
    <xf numFmtId="44" fontId="18" fillId="0" borderId="7" xfId="1" applyFont="1" applyBorder="1"/>
    <xf numFmtId="0" fontId="18" fillId="0" borderId="0" xfId="4" applyFont="1"/>
    <xf numFmtId="0" fontId="18" fillId="0" borderId="0" xfId="4" applyFont="1" applyAlignment="1">
      <alignment horizontal="center"/>
    </xf>
    <xf numFmtId="0" fontId="18" fillId="0" borderId="0" xfId="4" applyFont="1" applyAlignment="1">
      <alignment horizontal="left" indent="1"/>
    </xf>
    <xf numFmtId="4" fontId="18" fillId="0" borderId="0" xfId="0" applyNumberFormat="1" applyFont="1"/>
    <xf numFmtId="44" fontId="18" fillId="0" borderId="0" xfId="1" applyFont="1" applyBorder="1"/>
    <xf numFmtId="0" fontId="18" fillId="0" borderId="0" xfId="0" applyFont="1" applyAlignment="1" applyProtection="1">
      <alignment horizontal="right" vertical="center"/>
      <protection locked="0"/>
    </xf>
    <xf numFmtId="0" fontId="18" fillId="0" borderId="0" xfId="0" applyFont="1" applyAlignment="1" applyProtection="1">
      <alignment vertical="center"/>
      <protection locked="0"/>
    </xf>
    <xf numFmtId="44" fontId="18" fillId="0" borderId="7" xfId="0" applyNumberFormat="1" applyFont="1" applyBorder="1" applyAlignment="1">
      <alignment vertical="center"/>
    </xf>
    <xf numFmtId="0" fontId="0" fillId="0" borderId="0" xfId="0" applyAlignment="1">
      <alignment horizontal="right"/>
    </xf>
    <xf numFmtId="0" fontId="17" fillId="3" borderId="0" xfId="0" applyFont="1" applyFill="1" applyAlignment="1">
      <alignment horizontal="left" wrapText="1"/>
    </xf>
    <xf numFmtId="0" fontId="14" fillId="0" borderId="5" xfId="0" applyFont="1" applyBorder="1" applyAlignment="1">
      <alignment horizontal="right" vertical="center"/>
    </xf>
    <xf numFmtId="0" fontId="20" fillId="0" borderId="0" xfId="0" applyFont="1" applyAlignment="1">
      <alignment horizontal="center"/>
    </xf>
    <xf numFmtId="164" fontId="10" fillId="0" borderId="1" xfId="0" applyNumberFormat="1" applyFont="1" applyBorder="1" applyAlignment="1" applyProtection="1">
      <alignment horizontal="center"/>
      <protection locked="0"/>
    </xf>
    <xf numFmtId="0" fontId="10" fillId="0" borderId="2" xfId="0" applyFont="1" applyBorder="1" applyAlignment="1" applyProtection="1">
      <alignment horizontal="left"/>
      <protection locked="0"/>
    </xf>
    <xf numFmtId="0" fontId="12" fillId="0" borderId="0" xfId="0" applyFont="1" applyAlignment="1">
      <alignment horizontal="justify" vertical="top" wrapText="1"/>
    </xf>
    <xf numFmtId="0" fontId="12" fillId="0" borderId="0" xfId="0" applyFont="1" applyAlignment="1">
      <alignment horizontal="justify" vertical="top"/>
    </xf>
    <xf numFmtId="44" fontId="0" fillId="0" borderId="1" xfId="0" applyNumberFormat="1" applyBorder="1" applyAlignment="1">
      <alignment horizontal="left"/>
    </xf>
    <xf numFmtId="0" fontId="0" fillId="0" borderId="1" xfId="0" applyBorder="1" applyAlignment="1">
      <alignment horizontal="left"/>
    </xf>
    <xf numFmtId="0" fontId="11" fillId="0" borderId="1" xfId="0" applyFont="1" applyBorder="1" applyAlignment="1" applyProtection="1">
      <alignment horizontal="center"/>
      <protection locked="0"/>
    </xf>
    <xf numFmtId="0" fontId="17" fillId="0" borderId="0" xfId="4" applyFont="1" applyAlignment="1">
      <alignment horizontal="justify" vertical="top" wrapText="1"/>
    </xf>
    <xf numFmtId="0" fontId="19" fillId="0" borderId="0" xfId="0" applyFont="1" applyAlignment="1">
      <alignment horizontal="center"/>
    </xf>
  </cellXfs>
  <cellStyles count="5">
    <cellStyle name="Currency" xfId="1" builtinId="4"/>
    <cellStyle name="Normal" xfId="0" builtinId="0"/>
    <cellStyle name="Normal 2" xfId="2" xr:uid="{C79541BF-90BA-41DB-9A7E-9A9DEF252263}"/>
    <cellStyle name="Normal 3" xfId="4" xr:uid="{AA9B0F4B-8C38-4CE9-A0C5-51BAB584AD82}"/>
    <cellStyle name="Normal_Package #7" xfId="3" xr:uid="{5DAED42F-D6E4-445F-B8CA-35CA477C47B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4A1342-3DE1-4B94-96D0-267B2A0D50B4}">
  <sheetPr>
    <pageSetUpPr fitToPage="1"/>
  </sheetPr>
  <dimension ref="A1:AT233"/>
  <sheetViews>
    <sheetView tabSelected="1" zoomScale="85" zoomScaleNormal="85" zoomScaleSheetLayoutView="100" workbookViewId="0">
      <selection activeCell="E9" sqref="E9"/>
    </sheetView>
  </sheetViews>
  <sheetFormatPr defaultRowHeight="14.4" x14ac:dyDescent="0.3"/>
  <cols>
    <col min="1" max="1" width="3.6640625" customWidth="1"/>
    <col min="2" max="2" width="6.5546875" customWidth="1"/>
    <col min="3" max="3" width="58.33203125" customWidth="1"/>
    <col min="4" max="5" width="10.6640625" customWidth="1"/>
    <col min="6" max="6" width="20.6640625" customWidth="1"/>
    <col min="7" max="7" width="2" customWidth="1"/>
    <col min="8" max="8" width="20.6640625" customWidth="1"/>
    <col min="9" max="9" width="3.6640625" customWidth="1"/>
  </cols>
  <sheetData>
    <row r="1" spans="1:9" ht="25.8" x14ac:dyDescent="0.5">
      <c r="A1" s="12"/>
      <c r="B1" s="165" t="s">
        <v>97</v>
      </c>
      <c r="C1" s="165"/>
      <c r="D1" s="165"/>
      <c r="E1" s="165"/>
      <c r="F1" s="165"/>
      <c r="G1" s="165"/>
      <c r="H1" s="165"/>
      <c r="I1" s="12"/>
    </row>
    <row r="2" spans="1:9" ht="25.8" x14ac:dyDescent="0.5">
      <c r="A2" s="12"/>
      <c r="B2" s="165" t="s">
        <v>0</v>
      </c>
      <c r="C2" s="165"/>
      <c r="D2" s="165"/>
      <c r="E2" s="165"/>
      <c r="F2" s="165"/>
      <c r="G2" s="165"/>
      <c r="H2" s="165"/>
      <c r="I2" s="12"/>
    </row>
    <row r="3" spans="1:9" ht="25.8" x14ac:dyDescent="0.5">
      <c r="A3" s="12"/>
      <c r="B3" s="174" t="s">
        <v>182</v>
      </c>
      <c r="C3" s="174"/>
      <c r="D3" s="174"/>
      <c r="E3" s="174"/>
      <c r="F3" s="174"/>
      <c r="G3" s="174"/>
      <c r="H3" s="174"/>
      <c r="I3" s="12"/>
    </row>
    <row r="4" spans="1:9" ht="10.65" customHeight="1" x14ac:dyDescent="0.3">
      <c r="A4" s="13"/>
      <c r="B4" s="14"/>
      <c r="C4" s="14"/>
      <c r="D4" s="14"/>
      <c r="E4" s="14"/>
      <c r="F4" s="14"/>
      <c r="G4" s="14"/>
      <c r="H4" s="14"/>
      <c r="I4" s="13"/>
    </row>
    <row r="5" spans="1:9" ht="20.7" customHeight="1" x14ac:dyDescent="0.3">
      <c r="A5" s="13"/>
      <c r="B5" s="13"/>
      <c r="C5" s="15" t="s">
        <v>1</v>
      </c>
      <c r="D5" s="166"/>
      <c r="E5" s="166"/>
      <c r="F5" s="16"/>
      <c r="G5" s="13"/>
      <c r="H5" s="13"/>
      <c r="I5" s="13"/>
    </row>
    <row r="6" spans="1:9" ht="20.7" customHeight="1" x14ac:dyDescent="0.3">
      <c r="A6" s="13"/>
      <c r="B6" s="13"/>
      <c r="C6" s="17" t="s">
        <v>2</v>
      </c>
      <c r="D6" s="18"/>
      <c r="E6" s="18"/>
      <c r="F6" s="19"/>
      <c r="G6" s="26"/>
      <c r="H6" s="26"/>
      <c r="I6" s="13"/>
    </row>
    <row r="7" spans="1:9" ht="20.7" customHeight="1" x14ac:dyDescent="0.3">
      <c r="A7" s="13"/>
      <c r="B7" s="13"/>
      <c r="C7" s="15" t="s">
        <v>3</v>
      </c>
      <c r="D7" s="167"/>
      <c r="E7" s="167"/>
      <c r="F7" s="167"/>
      <c r="G7" s="26"/>
      <c r="H7" s="26"/>
      <c r="I7" s="13"/>
    </row>
    <row r="8" spans="1:9" ht="20.7" customHeight="1" x14ac:dyDescent="0.3">
      <c r="A8" s="13"/>
      <c r="B8" s="13"/>
      <c r="C8" s="15" t="s">
        <v>4</v>
      </c>
      <c r="D8" s="167"/>
      <c r="E8" s="167"/>
      <c r="F8" s="167"/>
      <c r="G8" s="26"/>
      <c r="H8" s="26"/>
      <c r="I8" s="13"/>
    </row>
    <row r="9" spans="1:9" ht="12" customHeight="1" x14ac:dyDescent="0.3">
      <c r="A9" s="13"/>
      <c r="B9" s="13"/>
      <c r="C9" s="15"/>
      <c r="D9" s="16"/>
      <c r="E9" s="16"/>
      <c r="F9" s="16"/>
      <c r="G9" s="13"/>
      <c r="H9" s="13"/>
      <c r="I9" s="13"/>
    </row>
    <row r="10" spans="1:9" ht="21.45" customHeight="1" x14ac:dyDescent="0.3">
      <c r="A10" s="13"/>
      <c r="B10" s="13"/>
      <c r="C10" s="17" t="s">
        <v>5</v>
      </c>
      <c r="D10" s="172"/>
      <c r="E10" s="172"/>
      <c r="F10" s="17" t="s">
        <v>162</v>
      </c>
      <c r="G10" s="170">
        <f>SUM(H189)</f>
        <v>0</v>
      </c>
      <c r="H10" s="171"/>
      <c r="I10" s="13"/>
    </row>
    <row r="11" spans="1:9" ht="15.6" customHeight="1" x14ac:dyDescent="0.3">
      <c r="A11" s="13"/>
      <c r="B11" s="13"/>
      <c r="C11" s="15"/>
      <c r="D11" s="21"/>
      <c r="E11" s="21"/>
      <c r="F11" s="20"/>
      <c r="G11" s="13"/>
      <c r="H11" s="13"/>
      <c r="I11" s="13"/>
    </row>
    <row r="12" spans="1:9" ht="31.95" customHeight="1" x14ac:dyDescent="0.3">
      <c r="A12" s="22">
        <v>1</v>
      </c>
      <c r="B12" s="168" t="s">
        <v>6</v>
      </c>
      <c r="C12" s="169"/>
      <c r="D12" s="169"/>
      <c r="E12" s="169"/>
      <c r="F12" s="169"/>
      <c r="G12" s="169"/>
      <c r="H12" s="169"/>
      <c r="I12" s="169"/>
    </row>
    <row r="13" spans="1:9" ht="30.6" customHeight="1" x14ac:dyDescent="0.3">
      <c r="A13" s="22">
        <v>2</v>
      </c>
      <c r="B13" s="168" t="s">
        <v>7</v>
      </c>
      <c r="C13" s="168"/>
      <c r="D13" s="168"/>
      <c r="E13" s="168"/>
      <c r="F13" s="168"/>
      <c r="G13" s="168"/>
      <c r="H13" s="168"/>
      <c r="I13" s="168"/>
    </row>
    <row r="14" spans="1:9" ht="31.2" customHeight="1" x14ac:dyDescent="0.3">
      <c r="A14" s="22">
        <v>3</v>
      </c>
      <c r="B14" s="168" t="s">
        <v>8</v>
      </c>
      <c r="C14" s="168"/>
      <c r="D14" s="168"/>
      <c r="E14" s="168"/>
      <c r="F14" s="168"/>
      <c r="G14" s="168"/>
      <c r="H14" s="168"/>
      <c r="I14" s="168"/>
    </row>
    <row r="15" spans="1:9" ht="9.6" customHeight="1" x14ac:dyDescent="0.3">
      <c r="A15" s="23"/>
      <c r="B15" s="24"/>
      <c r="C15" s="24"/>
      <c r="D15" s="24"/>
      <c r="E15" s="24"/>
      <c r="F15" s="24"/>
      <c r="G15" s="24"/>
      <c r="H15" s="24"/>
      <c r="I15" s="24"/>
    </row>
    <row r="16" spans="1:9" ht="18.600000000000001" customHeight="1" x14ac:dyDescent="0.3">
      <c r="A16" s="13"/>
      <c r="B16" s="13"/>
      <c r="C16" s="15" t="s">
        <v>9</v>
      </c>
      <c r="D16" s="25"/>
      <c r="E16" s="25"/>
      <c r="F16" s="25"/>
      <c r="G16" s="26"/>
      <c r="H16" s="26"/>
      <c r="I16" s="13"/>
    </row>
    <row r="17" spans="1:15" ht="18.600000000000001" customHeight="1" x14ac:dyDescent="0.3">
      <c r="A17" s="13"/>
      <c r="B17" s="13"/>
      <c r="C17" s="13"/>
      <c r="D17" s="27" t="s">
        <v>10</v>
      </c>
      <c r="E17" s="27"/>
      <c r="F17" s="27"/>
      <c r="G17" s="13"/>
      <c r="H17" s="13"/>
      <c r="I17" s="13"/>
    </row>
    <row r="18" spans="1:15" ht="31.95" customHeight="1" x14ac:dyDescent="0.3">
      <c r="A18" s="13"/>
      <c r="B18" s="13"/>
      <c r="C18" s="15" t="s">
        <v>9</v>
      </c>
      <c r="D18" s="25" t="s">
        <v>11</v>
      </c>
      <c r="E18" s="25"/>
      <c r="F18" s="25"/>
      <c r="G18" s="26"/>
      <c r="H18" s="26"/>
      <c r="I18" s="13"/>
    </row>
    <row r="19" spans="1:15" ht="18.600000000000001" customHeight="1" x14ac:dyDescent="0.3">
      <c r="A19" s="13"/>
      <c r="B19" s="13"/>
      <c r="C19" s="13"/>
      <c r="D19" s="13" t="s">
        <v>10</v>
      </c>
      <c r="E19" s="13"/>
      <c r="F19" s="13"/>
      <c r="G19" s="13"/>
      <c r="H19" s="13"/>
      <c r="I19" s="13"/>
    </row>
    <row r="20" spans="1:15" ht="10.65" customHeight="1" x14ac:dyDescent="0.3">
      <c r="A20" s="13"/>
      <c r="B20" s="13"/>
      <c r="C20" s="13"/>
      <c r="D20" s="13"/>
      <c r="E20" s="13"/>
      <c r="F20" s="13"/>
      <c r="G20" s="13"/>
      <c r="H20" s="13"/>
      <c r="I20" s="13"/>
    </row>
    <row r="21" spans="1:15" ht="31.8" thickBot="1" x14ac:dyDescent="0.35">
      <c r="A21" s="13"/>
      <c r="B21" s="28" t="s">
        <v>12</v>
      </c>
      <c r="C21" s="28" t="s">
        <v>13</v>
      </c>
      <c r="D21" s="28" t="s">
        <v>14</v>
      </c>
      <c r="E21" s="28" t="s">
        <v>15</v>
      </c>
      <c r="F21" s="29" t="s">
        <v>16</v>
      </c>
      <c r="G21" s="28"/>
      <c r="H21" s="28" t="s">
        <v>17</v>
      </c>
      <c r="I21" s="13"/>
    </row>
    <row r="22" spans="1:15" s="11" customFormat="1" ht="16.2" thickBot="1" x14ac:dyDescent="0.35">
      <c r="A22" s="30"/>
      <c r="B22" s="31" t="s">
        <v>18</v>
      </c>
      <c r="C22" s="31"/>
      <c r="D22" s="32"/>
      <c r="E22" s="33"/>
      <c r="F22" s="34"/>
      <c r="G22" s="34"/>
      <c r="H22" s="34"/>
      <c r="I22" s="30"/>
    </row>
    <row r="23" spans="1:15" ht="21.45" customHeight="1" x14ac:dyDescent="0.3">
      <c r="A23" s="13"/>
      <c r="B23" s="107">
        <v>1</v>
      </c>
      <c r="C23" s="69" t="s">
        <v>128</v>
      </c>
      <c r="D23" s="70"/>
      <c r="E23" s="132"/>
      <c r="F23" s="133"/>
      <c r="G23" s="94"/>
      <c r="H23" s="133"/>
      <c r="I23" s="13"/>
    </row>
    <row r="24" spans="1:15" ht="21.45" customHeight="1" x14ac:dyDescent="0.3">
      <c r="A24" s="13"/>
      <c r="B24" s="107"/>
      <c r="C24" s="76" t="s">
        <v>104</v>
      </c>
      <c r="D24" s="62" t="s">
        <v>19</v>
      </c>
      <c r="E24" s="81">
        <v>16445</v>
      </c>
      <c r="F24" s="78">
        <v>0</v>
      </c>
      <c r="G24" s="95"/>
      <c r="H24" s="79">
        <f>SUM(F24*E24)</f>
        <v>0</v>
      </c>
      <c r="I24" s="13"/>
    </row>
    <row r="25" spans="1:15" ht="21.45" customHeight="1" x14ac:dyDescent="0.3">
      <c r="A25" s="13"/>
      <c r="B25" s="107"/>
      <c r="C25" s="80" t="s">
        <v>81</v>
      </c>
      <c r="D25" s="62" t="s">
        <v>19</v>
      </c>
      <c r="E25" s="81">
        <v>19835</v>
      </c>
      <c r="F25" s="78">
        <v>0</v>
      </c>
      <c r="G25" s="95"/>
      <c r="H25" s="79">
        <f t="shared" ref="H25:H26" si="0">SUM(F25*E25)</f>
        <v>0</v>
      </c>
      <c r="I25" s="13"/>
    </row>
    <row r="26" spans="1:15" ht="21.45" customHeight="1" x14ac:dyDescent="0.3">
      <c r="A26" s="13"/>
      <c r="B26" s="107"/>
      <c r="C26" s="80" t="s">
        <v>50</v>
      </c>
      <c r="D26" s="62" t="s">
        <v>19</v>
      </c>
      <c r="E26" s="81">
        <v>19835</v>
      </c>
      <c r="F26" s="78">
        <v>0</v>
      </c>
      <c r="H26" s="79">
        <f t="shared" si="0"/>
        <v>0</v>
      </c>
      <c r="I26" s="13"/>
    </row>
    <row r="27" spans="1:15" ht="21.45" customHeight="1" x14ac:dyDescent="0.3">
      <c r="A27" s="13"/>
      <c r="B27" s="107">
        <v>2</v>
      </c>
      <c r="C27" s="69" t="s">
        <v>129</v>
      </c>
      <c r="D27" s="70"/>
      <c r="E27" s="132"/>
      <c r="F27" s="71"/>
      <c r="H27" s="71"/>
      <c r="I27" s="13"/>
    </row>
    <row r="28" spans="1:15" ht="21.45" customHeight="1" x14ac:dyDescent="0.3">
      <c r="A28" s="13"/>
      <c r="B28" s="107"/>
      <c r="C28" s="76" t="s">
        <v>104</v>
      </c>
      <c r="D28" s="62" t="s">
        <v>19</v>
      </c>
      <c r="E28" s="81">
        <v>5830</v>
      </c>
      <c r="F28" s="78">
        <v>0</v>
      </c>
      <c r="G28" s="95"/>
      <c r="H28" s="79">
        <f t="shared" ref="H28:H29" si="1">SUM(F28*E28)</f>
        <v>0</v>
      </c>
      <c r="I28" s="13"/>
    </row>
    <row r="29" spans="1:15" ht="21.45" customHeight="1" x14ac:dyDescent="0.3">
      <c r="A29" s="13"/>
      <c r="B29" s="107"/>
      <c r="C29" s="80" t="s">
        <v>81</v>
      </c>
      <c r="D29" s="62" t="s">
        <v>19</v>
      </c>
      <c r="E29" s="81">
        <v>6910</v>
      </c>
      <c r="F29" s="78">
        <v>0</v>
      </c>
      <c r="H29" s="79">
        <f t="shared" si="1"/>
        <v>0</v>
      </c>
      <c r="I29" s="13"/>
    </row>
    <row r="30" spans="1:15" ht="21.45" customHeight="1" x14ac:dyDescent="0.3">
      <c r="A30" s="13"/>
      <c r="B30" s="107">
        <v>3</v>
      </c>
      <c r="C30" s="69" t="s">
        <v>102</v>
      </c>
      <c r="D30" s="70"/>
      <c r="E30" s="132"/>
      <c r="F30" s="71"/>
      <c r="H30" s="71"/>
      <c r="I30" s="13"/>
    </row>
    <row r="31" spans="1:15" ht="21.45" customHeight="1" x14ac:dyDescent="0.3">
      <c r="A31" s="13"/>
      <c r="B31" s="107"/>
      <c r="C31" s="76" t="s">
        <v>49</v>
      </c>
      <c r="D31" s="62" t="s">
        <v>19</v>
      </c>
      <c r="E31" s="81">
        <v>3730</v>
      </c>
      <c r="F31" s="78">
        <v>0</v>
      </c>
      <c r="G31" s="95"/>
      <c r="H31" s="79">
        <f t="shared" ref="H31:H34" si="2">SUM(F31*E31)</f>
        <v>0</v>
      </c>
      <c r="I31" s="13"/>
      <c r="M31" s="7"/>
      <c r="N31" s="7"/>
      <c r="O31" s="7"/>
    </row>
    <row r="32" spans="1:15" ht="21.45" customHeight="1" x14ac:dyDescent="0.3">
      <c r="A32" s="13"/>
      <c r="B32" s="107"/>
      <c r="C32" s="80" t="s">
        <v>107</v>
      </c>
      <c r="D32" s="62" t="s">
        <v>19</v>
      </c>
      <c r="E32" s="81">
        <v>3730</v>
      </c>
      <c r="F32" s="78">
        <v>0</v>
      </c>
      <c r="G32" s="95"/>
      <c r="H32" s="79">
        <f t="shared" si="2"/>
        <v>0</v>
      </c>
      <c r="I32" s="13"/>
    </row>
    <row r="33" spans="1:15" ht="21.45" customHeight="1" x14ac:dyDescent="0.3">
      <c r="A33" s="13"/>
      <c r="B33" s="107"/>
      <c r="C33" s="80" t="s">
        <v>106</v>
      </c>
      <c r="D33" s="62" t="s">
        <v>19</v>
      </c>
      <c r="E33" s="81">
        <v>4370</v>
      </c>
      <c r="F33" s="78">
        <v>0</v>
      </c>
      <c r="G33" s="95"/>
      <c r="H33" s="79">
        <f t="shared" si="2"/>
        <v>0</v>
      </c>
      <c r="I33" s="13"/>
    </row>
    <row r="34" spans="1:15" ht="21.45" customHeight="1" x14ac:dyDescent="0.3">
      <c r="A34" s="13"/>
      <c r="B34" s="107"/>
      <c r="C34" s="80" t="s">
        <v>105</v>
      </c>
      <c r="D34" s="62" t="s">
        <v>19</v>
      </c>
      <c r="E34" s="81">
        <v>4370</v>
      </c>
      <c r="F34" s="78">
        <v>0</v>
      </c>
      <c r="H34" s="79">
        <f t="shared" si="2"/>
        <v>0</v>
      </c>
      <c r="I34" s="13"/>
      <c r="M34" s="7"/>
      <c r="N34" s="7"/>
      <c r="O34" s="7"/>
    </row>
    <row r="35" spans="1:15" ht="21.45" customHeight="1" x14ac:dyDescent="0.3">
      <c r="A35" s="13"/>
      <c r="B35" s="107">
        <v>4</v>
      </c>
      <c r="C35" s="69" t="s">
        <v>103</v>
      </c>
      <c r="D35" s="62"/>
      <c r="E35" s="81"/>
      <c r="F35" s="75"/>
      <c r="G35" s="95"/>
      <c r="H35" s="71"/>
      <c r="I35" s="13"/>
    </row>
    <row r="36" spans="1:15" ht="21.45" customHeight="1" x14ac:dyDescent="0.3">
      <c r="A36" s="13"/>
      <c r="B36" s="107"/>
      <c r="C36" s="134" t="s">
        <v>104</v>
      </c>
      <c r="D36" s="62" t="s">
        <v>19</v>
      </c>
      <c r="E36" s="81">
        <v>1918</v>
      </c>
      <c r="F36" s="78">
        <v>0</v>
      </c>
      <c r="H36" s="79">
        <f t="shared" ref="H36:H37" si="3">SUM(F36*E36)</f>
        <v>0</v>
      </c>
      <c r="I36" s="13"/>
    </row>
    <row r="37" spans="1:15" ht="21.45" customHeight="1" x14ac:dyDescent="0.3">
      <c r="A37" s="13"/>
      <c r="B37" s="107"/>
      <c r="C37" s="80" t="s">
        <v>108</v>
      </c>
      <c r="D37" s="96" t="s">
        <v>19</v>
      </c>
      <c r="E37" s="77">
        <v>2259</v>
      </c>
      <c r="F37" s="78">
        <v>0</v>
      </c>
      <c r="G37" s="95"/>
      <c r="H37" s="79">
        <f t="shared" si="3"/>
        <v>0</v>
      </c>
      <c r="I37" s="13"/>
    </row>
    <row r="38" spans="1:15" ht="21.45" customHeight="1" x14ac:dyDescent="0.3">
      <c r="A38" s="13"/>
      <c r="B38" s="107">
        <v>5</v>
      </c>
      <c r="C38" s="128" t="s">
        <v>82</v>
      </c>
      <c r="D38" s="96"/>
      <c r="E38" s="77"/>
      <c r="F38" s="75"/>
      <c r="H38" s="71"/>
      <c r="I38" s="13"/>
    </row>
    <row r="39" spans="1:15" ht="21.45" customHeight="1" x14ac:dyDescent="0.3">
      <c r="A39" s="13"/>
      <c r="B39" s="107"/>
      <c r="C39" s="80" t="s">
        <v>130</v>
      </c>
      <c r="D39" s="96" t="s">
        <v>19</v>
      </c>
      <c r="E39" s="77">
        <v>795</v>
      </c>
      <c r="F39" s="78">
        <v>0</v>
      </c>
      <c r="H39" s="79">
        <f t="shared" ref="H39" si="4">SUM(F39*E39)</f>
        <v>0</v>
      </c>
      <c r="I39" s="13"/>
    </row>
    <row r="40" spans="1:15" ht="21.45" customHeight="1" x14ac:dyDescent="0.3">
      <c r="A40" s="13"/>
      <c r="B40" s="107"/>
      <c r="C40" s="80" t="s">
        <v>131</v>
      </c>
      <c r="D40" s="96" t="s">
        <v>19</v>
      </c>
      <c r="E40" s="77">
        <v>795</v>
      </c>
      <c r="F40" s="78">
        <v>0</v>
      </c>
      <c r="H40" s="79">
        <f t="shared" ref="H40" si="5">SUM(F40*E40)</f>
        <v>0</v>
      </c>
      <c r="I40" s="13"/>
    </row>
    <row r="41" spans="1:15" ht="21.45" customHeight="1" x14ac:dyDescent="0.3">
      <c r="A41" s="13"/>
      <c r="B41" s="107">
        <v>6</v>
      </c>
      <c r="C41" s="69" t="s">
        <v>64</v>
      </c>
      <c r="D41" s="70" t="s">
        <v>19</v>
      </c>
      <c r="E41" s="81">
        <v>16515</v>
      </c>
      <c r="F41" s="78">
        <v>0</v>
      </c>
      <c r="H41" s="79">
        <f t="shared" ref="H41:H48" si="6">SUM(F41*E41)</f>
        <v>0</v>
      </c>
      <c r="I41" s="13"/>
    </row>
    <row r="42" spans="1:15" ht="21.45" customHeight="1" x14ac:dyDescent="0.3">
      <c r="A42" s="13"/>
      <c r="B42" s="107">
        <v>7</v>
      </c>
      <c r="C42" t="s">
        <v>44</v>
      </c>
      <c r="D42" s="62" t="s">
        <v>19</v>
      </c>
      <c r="E42" s="81">
        <v>1180</v>
      </c>
      <c r="F42" s="78">
        <v>0</v>
      </c>
      <c r="H42" s="79">
        <f t="shared" si="6"/>
        <v>0</v>
      </c>
      <c r="I42" s="13"/>
    </row>
    <row r="43" spans="1:15" ht="21.45" customHeight="1" x14ac:dyDescent="0.3">
      <c r="A43" s="13"/>
      <c r="B43" s="107">
        <v>8</v>
      </c>
      <c r="C43" t="s">
        <v>51</v>
      </c>
      <c r="D43" s="62" t="s">
        <v>25</v>
      </c>
      <c r="E43" s="81">
        <v>20</v>
      </c>
      <c r="F43" s="78">
        <v>0</v>
      </c>
      <c r="H43" s="79">
        <f t="shared" si="6"/>
        <v>0</v>
      </c>
      <c r="I43" s="13"/>
    </row>
    <row r="44" spans="1:15" ht="21.45" customHeight="1" x14ac:dyDescent="0.3">
      <c r="A44" s="13"/>
      <c r="B44" s="107">
        <v>9</v>
      </c>
      <c r="C44" t="s">
        <v>20</v>
      </c>
      <c r="D44" s="62" t="s">
        <v>21</v>
      </c>
      <c r="E44" s="81">
        <v>16340</v>
      </c>
      <c r="F44" s="78">
        <v>0</v>
      </c>
      <c r="H44" s="79">
        <f t="shared" si="6"/>
        <v>0</v>
      </c>
      <c r="I44" s="13"/>
    </row>
    <row r="45" spans="1:15" ht="21.45" customHeight="1" x14ac:dyDescent="0.3">
      <c r="A45" s="13"/>
      <c r="B45" s="107">
        <v>10</v>
      </c>
      <c r="C45" t="s">
        <v>84</v>
      </c>
      <c r="D45" s="62" t="s">
        <v>21</v>
      </c>
      <c r="E45" s="81">
        <v>66</v>
      </c>
      <c r="F45" s="78">
        <v>0</v>
      </c>
      <c r="H45" s="79">
        <f t="shared" si="6"/>
        <v>0</v>
      </c>
      <c r="I45" s="13"/>
    </row>
    <row r="46" spans="1:15" ht="21.45" customHeight="1" x14ac:dyDescent="0.3">
      <c r="A46" s="13"/>
      <c r="B46" s="107">
        <v>11</v>
      </c>
      <c r="C46" t="s">
        <v>132</v>
      </c>
      <c r="D46" s="62" t="s">
        <v>21</v>
      </c>
      <c r="E46" s="81">
        <v>126</v>
      </c>
      <c r="F46" s="78">
        <v>0</v>
      </c>
      <c r="H46" s="79">
        <f t="shared" ref="H46" si="7">SUM(F46*E46)</f>
        <v>0</v>
      </c>
      <c r="I46" s="13"/>
    </row>
    <row r="47" spans="1:15" ht="21.45" customHeight="1" x14ac:dyDescent="0.3">
      <c r="A47" s="13"/>
      <c r="B47" s="107">
        <v>12</v>
      </c>
      <c r="C47" t="s">
        <v>83</v>
      </c>
      <c r="D47" s="62" t="s">
        <v>25</v>
      </c>
      <c r="E47" s="81">
        <v>20</v>
      </c>
      <c r="F47" s="78">
        <v>0</v>
      </c>
      <c r="H47" s="79">
        <f t="shared" si="6"/>
        <v>0</v>
      </c>
      <c r="I47" s="13"/>
    </row>
    <row r="48" spans="1:15" ht="21.45" customHeight="1" x14ac:dyDescent="0.3">
      <c r="A48" s="13"/>
      <c r="B48" s="107">
        <v>13</v>
      </c>
      <c r="C48" t="s">
        <v>22</v>
      </c>
      <c r="D48" s="62" t="s">
        <v>23</v>
      </c>
      <c r="E48" s="81">
        <v>1</v>
      </c>
      <c r="F48" s="78">
        <v>0</v>
      </c>
      <c r="H48" s="79">
        <f t="shared" si="6"/>
        <v>0</v>
      </c>
      <c r="I48" s="13"/>
    </row>
    <row r="49" spans="1:9" ht="10.65" customHeight="1" x14ac:dyDescent="0.3">
      <c r="A49" s="13"/>
      <c r="B49" s="107"/>
      <c r="D49" s="62"/>
      <c r="E49" s="119"/>
      <c r="F49" s="75"/>
      <c r="H49" s="71"/>
      <c r="I49" s="13"/>
    </row>
    <row r="50" spans="1:9" s="11" customFormat="1" ht="18.600000000000001" customHeight="1" x14ac:dyDescent="0.3">
      <c r="A50" s="30"/>
      <c r="B50" s="96"/>
      <c r="E50" s="41"/>
      <c r="F50" s="123" t="s">
        <v>26</v>
      </c>
      <c r="G50" s="124"/>
      <c r="H50" s="99">
        <f>SUM(H24:H48)</f>
        <v>0</v>
      </c>
      <c r="I50" s="30"/>
    </row>
    <row r="51" spans="1:9" ht="21" customHeight="1" thickBot="1" x14ac:dyDescent="0.35">
      <c r="A51" s="13"/>
      <c r="E51" s="5"/>
      <c r="I51" s="13"/>
    </row>
    <row r="52" spans="1:9" ht="16.2" customHeight="1" thickBot="1" x14ac:dyDescent="0.35">
      <c r="A52" s="30"/>
      <c r="B52" s="42" t="s">
        <v>181</v>
      </c>
      <c r="C52" s="32"/>
      <c r="D52" s="32"/>
      <c r="E52" s="43"/>
      <c r="F52" s="44"/>
      <c r="G52" s="32"/>
      <c r="H52" s="44"/>
      <c r="I52" s="13"/>
    </row>
    <row r="53" spans="1:9" ht="21" customHeight="1" x14ac:dyDescent="0.3">
      <c r="A53" s="13"/>
      <c r="B53" s="144">
        <v>1</v>
      </c>
      <c r="C53" s="145" t="s">
        <v>173</v>
      </c>
      <c r="D53" s="146"/>
      <c r="E53" s="150"/>
      <c r="F53" s="151"/>
      <c r="G53" s="152"/>
      <c r="H53" s="151"/>
      <c r="I53" s="13"/>
    </row>
    <row r="54" spans="1:9" ht="21" customHeight="1" x14ac:dyDescent="0.3">
      <c r="A54" s="13"/>
      <c r="B54" s="144"/>
      <c r="C54" s="145" t="s">
        <v>104</v>
      </c>
      <c r="D54" s="146" t="s">
        <v>19</v>
      </c>
      <c r="E54" s="141">
        <v>437</v>
      </c>
      <c r="F54" s="153">
        <v>0</v>
      </c>
      <c r="G54" s="145"/>
      <c r="H54" s="153">
        <f>F54*E54</f>
        <v>0</v>
      </c>
      <c r="I54" s="13"/>
    </row>
    <row r="55" spans="1:9" ht="21" customHeight="1" x14ac:dyDescent="0.3">
      <c r="A55" s="13"/>
      <c r="B55" s="144"/>
      <c r="C55" s="145" t="s">
        <v>81</v>
      </c>
      <c r="D55" s="146" t="s">
        <v>19</v>
      </c>
      <c r="E55" s="141">
        <v>533</v>
      </c>
      <c r="F55" s="153">
        <v>0</v>
      </c>
      <c r="G55" s="145"/>
      <c r="H55" s="153">
        <f t="shared" ref="H55:H68" si="8">F55*E55</f>
        <v>0</v>
      </c>
      <c r="I55" s="13"/>
    </row>
    <row r="56" spans="1:9" ht="21" customHeight="1" x14ac:dyDescent="0.3">
      <c r="A56" s="13"/>
      <c r="B56" s="144"/>
      <c r="C56" s="145" t="s">
        <v>50</v>
      </c>
      <c r="D56" s="146" t="s">
        <v>19</v>
      </c>
      <c r="E56" s="141">
        <v>533</v>
      </c>
      <c r="F56" s="153">
        <v>0</v>
      </c>
      <c r="G56" s="145"/>
      <c r="H56" s="153">
        <f t="shared" si="8"/>
        <v>0</v>
      </c>
      <c r="I56" s="13"/>
    </row>
    <row r="57" spans="1:9" ht="21" customHeight="1" x14ac:dyDescent="0.3">
      <c r="A57" s="13"/>
      <c r="B57" s="144">
        <v>2</v>
      </c>
      <c r="C57" s="145" t="s">
        <v>64</v>
      </c>
      <c r="D57" s="146" t="s">
        <v>19</v>
      </c>
      <c r="E57" s="141">
        <v>225</v>
      </c>
      <c r="F57" s="153">
        <v>0</v>
      </c>
      <c r="G57" s="145"/>
      <c r="H57" s="153">
        <f t="shared" si="8"/>
        <v>0</v>
      </c>
      <c r="I57" s="13"/>
    </row>
    <row r="58" spans="1:9" ht="21" customHeight="1" x14ac:dyDescent="0.3">
      <c r="A58" s="13"/>
      <c r="B58" s="144">
        <v>3</v>
      </c>
      <c r="C58" s="145" t="s">
        <v>44</v>
      </c>
      <c r="D58" s="146" t="s">
        <v>19</v>
      </c>
      <c r="E58" s="141">
        <v>68</v>
      </c>
      <c r="F58" s="153">
        <v>0</v>
      </c>
      <c r="G58" s="145"/>
      <c r="H58" s="153">
        <f t="shared" si="8"/>
        <v>0</v>
      </c>
      <c r="I58" s="13"/>
    </row>
    <row r="59" spans="1:9" ht="21" customHeight="1" x14ac:dyDescent="0.3">
      <c r="A59" s="13"/>
      <c r="B59" s="144">
        <v>4</v>
      </c>
      <c r="C59" s="145" t="s">
        <v>51</v>
      </c>
      <c r="D59" s="146" t="s">
        <v>25</v>
      </c>
      <c r="E59" s="141">
        <v>2</v>
      </c>
      <c r="F59" s="153">
        <v>0</v>
      </c>
      <c r="G59" s="145"/>
      <c r="H59" s="153">
        <f t="shared" si="8"/>
        <v>0</v>
      </c>
      <c r="I59" s="13"/>
    </row>
    <row r="60" spans="1:9" ht="21" customHeight="1" x14ac:dyDescent="0.3">
      <c r="A60" s="13"/>
      <c r="B60" s="144">
        <v>5</v>
      </c>
      <c r="C60" s="145" t="s">
        <v>20</v>
      </c>
      <c r="D60" s="146" t="s">
        <v>21</v>
      </c>
      <c r="E60" s="141">
        <v>291</v>
      </c>
      <c r="F60" s="153">
        <v>0</v>
      </c>
      <c r="G60" s="145"/>
      <c r="H60" s="153">
        <f t="shared" si="8"/>
        <v>0</v>
      </c>
      <c r="I60" s="13"/>
    </row>
    <row r="61" spans="1:9" ht="21" customHeight="1" x14ac:dyDescent="0.3">
      <c r="A61" s="13"/>
      <c r="B61" s="144">
        <v>6</v>
      </c>
      <c r="C61" s="145" t="s">
        <v>65</v>
      </c>
      <c r="D61" s="146" t="s">
        <v>19</v>
      </c>
      <c r="E61" s="141">
        <v>40</v>
      </c>
      <c r="F61" s="153">
        <v>0</v>
      </c>
      <c r="G61" s="145"/>
      <c r="H61" s="153">
        <f t="shared" si="8"/>
        <v>0</v>
      </c>
      <c r="I61" s="13"/>
    </row>
    <row r="62" spans="1:9" ht="21" customHeight="1" x14ac:dyDescent="0.3">
      <c r="A62" s="13"/>
      <c r="B62" s="144">
        <v>7</v>
      </c>
      <c r="C62" s="154" t="s">
        <v>174</v>
      </c>
      <c r="D62" s="155" t="s">
        <v>21</v>
      </c>
      <c r="E62" s="141">
        <v>50</v>
      </c>
      <c r="F62" s="153">
        <v>0</v>
      </c>
      <c r="G62" s="145"/>
      <c r="H62" s="153">
        <f t="shared" si="8"/>
        <v>0</v>
      </c>
      <c r="I62" s="13"/>
    </row>
    <row r="63" spans="1:9" ht="21" customHeight="1" x14ac:dyDescent="0.3">
      <c r="A63" s="13"/>
      <c r="B63" s="144">
        <v>8</v>
      </c>
      <c r="C63" s="154" t="s">
        <v>34</v>
      </c>
      <c r="D63" s="155"/>
      <c r="E63" s="150"/>
      <c r="F63" s="153"/>
      <c r="G63" s="145"/>
      <c r="H63" s="153"/>
      <c r="I63" s="13"/>
    </row>
    <row r="64" spans="1:9" ht="21" customHeight="1" x14ac:dyDescent="0.3">
      <c r="A64" s="13"/>
      <c r="B64" s="145"/>
      <c r="C64" s="156" t="s">
        <v>175</v>
      </c>
      <c r="D64" s="155" t="s">
        <v>32</v>
      </c>
      <c r="E64" s="141">
        <v>7</v>
      </c>
      <c r="F64" s="153">
        <v>0</v>
      </c>
      <c r="G64" s="145"/>
      <c r="H64" s="153">
        <f t="shared" si="8"/>
        <v>0</v>
      </c>
      <c r="I64" s="13"/>
    </row>
    <row r="65" spans="1:13" ht="21" customHeight="1" x14ac:dyDescent="0.3">
      <c r="A65" s="13"/>
      <c r="B65" s="145"/>
      <c r="C65" s="156" t="s">
        <v>176</v>
      </c>
      <c r="D65" s="155" t="s">
        <v>32</v>
      </c>
      <c r="E65" s="150">
        <v>0.5</v>
      </c>
      <c r="F65" s="153">
        <v>0</v>
      </c>
      <c r="G65" s="145"/>
      <c r="H65" s="153">
        <f t="shared" si="8"/>
        <v>0</v>
      </c>
      <c r="I65" s="13"/>
    </row>
    <row r="66" spans="1:13" ht="21" customHeight="1" x14ac:dyDescent="0.3">
      <c r="A66" s="13"/>
      <c r="B66" s="144">
        <v>9</v>
      </c>
      <c r="C66" s="154" t="s">
        <v>135</v>
      </c>
      <c r="D66" s="155" t="s">
        <v>19</v>
      </c>
      <c r="E66" s="141">
        <v>1770</v>
      </c>
      <c r="F66" s="153">
        <v>0</v>
      </c>
      <c r="G66" s="145"/>
      <c r="H66" s="153">
        <f t="shared" ref="H66" si="9">F66*E66</f>
        <v>0</v>
      </c>
      <c r="I66" s="13"/>
    </row>
    <row r="67" spans="1:13" ht="21" customHeight="1" x14ac:dyDescent="0.3">
      <c r="A67" s="13"/>
      <c r="B67" s="144">
        <v>10</v>
      </c>
      <c r="C67" s="154" t="s">
        <v>179</v>
      </c>
      <c r="D67" s="155" t="s">
        <v>21</v>
      </c>
      <c r="E67" s="141">
        <v>82</v>
      </c>
      <c r="F67" s="153">
        <v>0</v>
      </c>
      <c r="G67" s="145"/>
      <c r="H67" s="153">
        <f t="shared" ref="H67" si="10">F67*E67</f>
        <v>0</v>
      </c>
      <c r="I67" s="13"/>
    </row>
    <row r="68" spans="1:13" ht="21" customHeight="1" x14ac:dyDescent="0.3">
      <c r="A68" s="13"/>
      <c r="B68" s="144">
        <v>11</v>
      </c>
      <c r="C68" s="154" t="s">
        <v>177</v>
      </c>
      <c r="D68" s="155" t="s">
        <v>21</v>
      </c>
      <c r="E68" s="141">
        <v>50</v>
      </c>
      <c r="F68" s="153">
        <v>0</v>
      </c>
      <c r="G68" s="145"/>
      <c r="H68" s="153">
        <f t="shared" si="8"/>
        <v>0</v>
      </c>
      <c r="I68" s="13"/>
    </row>
    <row r="69" spans="1:13" ht="10.199999999999999" customHeight="1" x14ac:dyDescent="0.3">
      <c r="A69" s="13"/>
      <c r="B69" s="145"/>
      <c r="C69" s="145"/>
      <c r="D69" s="145"/>
      <c r="E69" s="157"/>
      <c r="F69" s="158"/>
      <c r="G69" s="145"/>
      <c r="H69" s="158"/>
      <c r="I69" s="13"/>
    </row>
    <row r="70" spans="1:13" ht="21" customHeight="1" x14ac:dyDescent="0.3">
      <c r="A70" s="13"/>
      <c r="B70" s="145"/>
      <c r="C70" s="145"/>
      <c r="D70" s="145"/>
      <c r="E70" s="157"/>
      <c r="F70" s="159" t="s">
        <v>26</v>
      </c>
      <c r="G70" s="160"/>
      <c r="H70" s="161">
        <f>SUM(H54:H68)</f>
        <v>0</v>
      </c>
      <c r="I70" s="13"/>
    </row>
    <row r="71" spans="1:13" ht="21" customHeight="1" thickBot="1" x14ac:dyDescent="0.35">
      <c r="A71" s="13"/>
      <c r="E71" s="5"/>
      <c r="F71" s="123"/>
      <c r="G71" s="124"/>
      <c r="H71" s="142"/>
      <c r="I71" s="13"/>
    </row>
    <row r="72" spans="1:13" s="11" customFormat="1" ht="16.2" customHeight="1" thickBot="1" x14ac:dyDescent="0.35">
      <c r="A72" s="30"/>
      <c r="B72" s="42" t="s">
        <v>46</v>
      </c>
      <c r="C72" s="32"/>
      <c r="D72" s="32"/>
      <c r="E72" s="43"/>
      <c r="F72" s="44"/>
      <c r="G72" s="32"/>
      <c r="H72" s="44"/>
      <c r="I72" s="30"/>
    </row>
    <row r="73" spans="1:13" ht="21.45" customHeight="1" x14ac:dyDescent="0.3">
      <c r="A73" s="13"/>
      <c r="B73" s="107">
        <v>1</v>
      </c>
      <c r="C73" s="69" t="s">
        <v>52</v>
      </c>
      <c r="D73" s="70" t="s">
        <v>21</v>
      </c>
      <c r="E73" s="81">
        <v>6265</v>
      </c>
      <c r="F73" s="78">
        <v>0</v>
      </c>
      <c r="G73" s="95"/>
      <c r="H73" s="79">
        <f>SUM(E73*F73)</f>
        <v>0</v>
      </c>
      <c r="I73" s="13"/>
    </row>
    <row r="74" spans="1:13" ht="21.45" customHeight="1" x14ac:dyDescent="0.3">
      <c r="A74" s="13"/>
      <c r="B74" s="107">
        <v>2</v>
      </c>
      <c r="C74" s="128" t="s">
        <v>87</v>
      </c>
      <c r="D74" s="129" t="s">
        <v>21</v>
      </c>
      <c r="E74" s="130">
        <v>360</v>
      </c>
      <c r="F74" s="78">
        <v>0</v>
      </c>
      <c r="G74" s="95"/>
      <c r="H74" s="79">
        <f t="shared" ref="H74:H89" si="11">SUM(E74*F74)</f>
        <v>0</v>
      </c>
      <c r="I74" s="13"/>
    </row>
    <row r="75" spans="1:13" ht="21.45" customHeight="1" x14ac:dyDescent="0.3">
      <c r="A75" s="13"/>
      <c r="B75" s="107">
        <v>3</v>
      </c>
      <c r="C75" s="128" t="s">
        <v>98</v>
      </c>
      <c r="D75" s="129" t="s">
        <v>21</v>
      </c>
      <c r="E75" s="130">
        <v>1465</v>
      </c>
      <c r="F75" s="78">
        <v>0</v>
      </c>
      <c r="G75" s="95"/>
      <c r="H75" s="79">
        <f t="shared" si="11"/>
        <v>0</v>
      </c>
      <c r="I75" s="13"/>
      <c r="M75" s="8"/>
    </row>
    <row r="76" spans="1:13" ht="21.45" customHeight="1" x14ac:dyDescent="0.3">
      <c r="A76" s="13"/>
      <c r="B76" s="107">
        <v>4</v>
      </c>
      <c r="C76" s="128" t="s">
        <v>53</v>
      </c>
      <c r="D76" s="131" t="s">
        <v>25</v>
      </c>
      <c r="E76" s="81">
        <v>35</v>
      </c>
      <c r="F76" s="78">
        <v>0</v>
      </c>
      <c r="G76" s="95"/>
      <c r="H76" s="79">
        <f t="shared" si="11"/>
        <v>0</v>
      </c>
      <c r="I76" s="13"/>
    </row>
    <row r="77" spans="1:13" ht="21.45" customHeight="1" x14ac:dyDescent="0.3">
      <c r="A77" s="13"/>
      <c r="B77" s="107">
        <v>5</v>
      </c>
      <c r="C77" s="128" t="s">
        <v>99</v>
      </c>
      <c r="D77" s="131" t="s">
        <v>25</v>
      </c>
      <c r="E77" s="81">
        <v>8</v>
      </c>
      <c r="F77" s="78">
        <v>0</v>
      </c>
      <c r="G77" s="95"/>
      <c r="H77" s="79">
        <f t="shared" ref="H77" si="12">SUM(E77*F77)</f>
        <v>0</v>
      </c>
      <c r="I77" s="13"/>
    </row>
    <row r="78" spans="1:13" ht="21.45" customHeight="1" x14ac:dyDescent="0.3">
      <c r="A78" s="13"/>
      <c r="B78" s="107">
        <v>6</v>
      </c>
      <c r="C78" s="69" t="s">
        <v>27</v>
      </c>
      <c r="D78" s="70" t="s">
        <v>25</v>
      </c>
      <c r="E78" s="81">
        <v>14</v>
      </c>
      <c r="F78" s="78">
        <v>0</v>
      </c>
      <c r="G78" s="95"/>
      <c r="H78" s="79">
        <f t="shared" si="11"/>
        <v>0</v>
      </c>
      <c r="I78" s="13"/>
    </row>
    <row r="79" spans="1:13" ht="21.45" customHeight="1" x14ac:dyDescent="0.3">
      <c r="A79" s="13"/>
      <c r="B79" s="107">
        <v>7</v>
      </c>
      <c r="C79" s="69" t="s">
        <v>28</v>
      </c>
      <c r="D79" s="70" t="s">
        <v>116</v>
      </c>
      <c r="E79" s="132">
        <v>7.3</v>
      </c>
      <c r="F79" s="78">
        <v>0</v>
      </c>
      <c r="G79" s="95"/>
      <c r="H79" s="79">
        <f t="shared" si="11"/>
        <v>0</v>
      </c>
      <c r="I79" s="13"/>
    </row>
    <row r="80" spans="1:13" ht="21.45" customHeight="1" x14ac:dyDescent="0.3">
      <c r="A80" s="13"/>
      <c r="B80" s="107">
        <v>8</v>
      </c>
      <c r="C80" s="69" t="s">
        <v>54</v>
      </c>
      <c r="D80" s="70" t="s">
        <v>25</v>
      </c>
      <c r="E80" s="81">
        <v>3</v>
      </c>
      <c r="F80" s="78">
        <v>0</v>
      </c>
      <c r="G80" s="95"/>
      <c r="H80" s="79">
        <f t="shared" si="11"/>
        <v>0</v>
      </c>
      <c r="I80" s="13"/>
    </row>
    <row r="81" spans="1:13" ht="21.45" customHeight="1" x14ac:dyDescent="0.3">
      <c r="A81" s="13"/>
      <c r="B81" s="107">
        <v>9</v>
      </c>
      <c r="C81" s="69" t="s">
        <v>88</v>
      </c>
      <c r="D81" s="70" t="s">
        <v>25</v>
      </c>
      <c r="E81" s="81">
        <v>3</v>
      </c>
      <c r="F81" s="78">
        <v>0</v>
      </c>
      <c r="G81" s="95"/>
      <c r="H81" s="79">
        <f t="shared" si="11"/>
        <v>0</v>
      </c>
      <c r="I81" s="13"/>
    </row>
    <row r="82" spans="1:13" ht="21.45" customHeight="1" x14ac:dyDescent="0.3">
      <c r="A82" s="13"/>
      <c r="B82" s="107">
        <v>10</v>
      </c>
      <c r="C82" s="69" t="s">
        <v>133</v>
      </c>
      <c r="D82" s="70" t="s">
        <v>25</v>
      </c>
      <c r="E82" s="81">
        <v>2</v>
      </c>
      <c r="F82" s="78">
        <v>0</v>
      </c>
      <c r="G82" s="95"/>
      <c r="H82" s="79">
        <f t="shared" ref="H82" si="13">SUM(E82*F82)</f>
        <v>0</v>
      </c>
      <c r="I82" s="13"/>
    </row>
    <row r="83" spans="1:13" ht="21.45" customHeight="1" x14ac:dyDescent="0.3">
      <c r="A83" s="13"/>
      <c r="B83" s="107">
        <v>11</v>
      </c>
      <c r="C83" s="69" t="s">
        <v>55</v>
      </c>
      <c r="D83" s="70" t="s">
        <v>25</v>
      </c>
      <c r="E83" s="81">
        <v>66</v>
      </c>
      <c r="F83" s="78">
        <v>0</v>
      </c>
      <c r="G83" s="95"/>
      <c r="H83" s="79">
        <f t="shared" si="11"/>
        <v>0</v>
      </c>
      <c r="I83" s="13"/>
    </row>
    <row r="84" spans="1:13" ht="21.45" customHeight="1" x14ac:dyDescent="0.3">
      <c r="A84" s="13"/>
      <c r="B84" s="107">
        <v>12</v>
      </c>
      <c r="C84" s="69" t="s">
        <v>56</v>
      </c>
      <c r="D84" s="70" t="s">
        <v>25</v>
      </c>
      <c r="E84" s="81">
        <v>5</v>
      </c>
      <c r="F84" s="78">
        <v>0</v>
      </c>
      <c r="G84" s="95"/>
      <c r="H84" s="79">
        <f t="shared" si="11"/>
        <v>0</v>
      </c>
      <c r="I84" s="13"/>
    </row>
    <row r="85" spans="1:13" ht="21.45" customHeight="1" x14ac:dyDescent="0.3">
      <c r="A85" s="13"/>
      <c r="B85" s="107">
        <v>13</v>
      </c>
      <c r="C85" s="69" t="s">
        <v>57</v>
      </c>
      <c r="D85" s="70" t="s">
        <v>25</v>
      </c>
      <c r="E85" s="81">
        <v>45</v>
      </c>
      <c r="F85" s="78">
        <v>0</v>
      </c>
      <c r="G85" s="95"/>
      <c r="H85" s="79">
        <f t="shared" si="11"/>
        <v>0</v>
      </c>
      <c r="I85" s="13"/>
    </row>
    <row r="86" spans="1:13" ht="21.45" customHeight="1" x14ac:dyDescent="0.3">
      <c r="A86" s="13"/>
      <c r="B86" s="107">
        <v>14</v>
      </c>
      <c r="C86" s="69" t="s">
        <v>29</v>
      </c>
      <c r="D86" s="70" t="s">
        <v>23</v>
      </c>
      <c r="E86" s="81">
        <v>1</v>
      </c>
      <c r="F86" s="78">
        <v>0</v>
      </c>
      <c r="G86" s="95"/>
      <c r="H86" s="79">
        <f t="shared" si="11"/>
        <v>0</v>
      </c>
      <c r="I86" s="13"/>
    </row>
    <row r="87" spans="1:13" ht="21.45" customHeight="1" x14ac:dyDescent="0.3">
      <c r="A87" s="13"/>
      <c r="B87" s="107">
        <v>15</v>
      </c>
      <c r="C87" s="69" t="s">
        <v>30</v>
      </c>
      <c r="D87" s="70" t="s">
        <v>21</v>
      </c>
      <c r="E87" s="81">
        <f>SUM(E73:E75)</f>
        <v>8090</v>
      </c>
      <c r="F87" s="78">
        <v>0</v>
      </c>
      <c r="G87" s="95"/>
      <c r="H87" s="79">
        <f t="shared" si="11"/>
        <v>0</v>
      </c>
      <c r="I87" s="13"/>
    </row>
    <row r="88" spans="1:13" ht="21.45" customHeight="1" x14ac:dyDescent="0.3">
      <c r="A88" s="13"/>
      <c r="B88" s="107">
        <v>16</v>
      </c>
      <c r="C88" s="69" t="s">
        <v>117</v>
      </c>
      <c r="D88" s="70" t="s">
        <v>25</v>
      </c>
      <c r="E88" s="81">
        <v>2</v>
      </c>
      <c r="F88" s="78">
        <v>0</v>
      </c>
      <c r="G88" s="95"/>
      <c r="H88" s="79">
        <f t="shared" si="11"/>
        <v>0</v>
      </c>
      <c r="I88" s="13"/>
    </row>
    <row r="89" spans="1:13" ht="21.45" customHeight="1" x14ac:dyDescent="0.3">
      <c r="A89" s="13"/>
      <c r="B89" s="107">
        <v>17</v>
      </c>
      <c r="C89" s="69" t="s">
        <v>58</v>
      </c>
      <c r="D89" s="70" t="s">
        <v>25</v>
      </c>
      <c r="E89" s="81">
        <f>SUM(E82+E83+E84+(E85*2))</f>
        <v>163</v>
      </c>
      <c r="F89" s="78">
        <v>0</v>
      </c>
      <c r="G89" s="95"/>
      <c r="H89" s="79">
        <f t="shared" si="11"/>
        <v>0</v>
      </c>
      <c r="I89" s="13"/>
    </row>
    <row r="90" spans="1:13" ht="10.65" customHeight="1" x14ac:dyDescent="0.3">
      <c r="A90" s="13"/>
      <c r="B90" s="62"/>
      <c r="C90" s="69"/>
      <c r="D90" s="70"/>
      <c r="E90" s="119"/>
      <c r="F90" s="71"/>
      <c r="G90" s="95"/>
      <c r="H90" s="91"/>
      <c r="I90" s="13"/>
    </row>
    <row r="91" spans="1:13" s="11" customFormat="1" ht="16.2" customHeight="1" x14ac:dyDescent="0.3">
      <c r="A91" s="30"/>
      <c r="B91" s="96"/>
      <c r="D91" s="96"/>
      <c r="E91" s="97"/>
      <c r="F91" s="98" t="s">
        <v>26</v>
      </c>
      <c r="G91" s="124"/>
      <c r="H91" s="99">
        <f>SUM(H73:H89)</f>
        <v>0</v>
      </c>
      <c r="I91" s="30"/>
    </row>
    <row r="92" spans="1:13" ht="10.65" customHeight="1" thickBot="1" x14ac:dyDescent="0.35">
      <c r="A92" s="13"/>
      <c r="B92" s="14"/>
      <c r="C92" s="46"/>
      <c r="D92" s="14"/>
      <c r="E92" s="40"/>
      <c r="F92" s="38"/>
      <c r="G92" s="37"/>
      <c r="H92" s="45"/>
      <c r="I92" s="13"/>
    </row>
    <row r="93" spans="1:13" s="11" customFormat="1" ht="16.2" customHeight="1" thickBot="1" x14ac:dyDescent="0.35">
      <c r="A93" s="30"/>
      <c r="B93" s="42" t="s">
        <v>45</v>
      </c>
      <c r="C93" s="32"/>
      <c r="D93" s="32"/>
      <c r="E93" s="47"/>
      <c r="F93" s="44"/>
      <c r="G93" s="48"/>
      <c r="H93" s="49"/>
      <c r="I93" s="30"/>
    </row>
    <row r="94" spans="1:13" ht="21.45" customHeight="1" x14ac:dyDescent="0.3">
      <c r="A94" s="13"/>
      <c r="B94" s="107">
        <v>1</v>
      </c>
      <c r="C94" s="108" t="s">
        <v>59</v>
      </c>
      <c r="D94" s="109" t="s">
        <v>31</v>
      </c>
      <c r="E94" s="119">
        <v>10.210000000000001</v>
      </c>
      <c r="F94" s="78">
        <v>0</v>
      </c>
      <c r="G94" s="115"/>
      <c r="H94" s="79">
        <f>SUM(E94*F94)</f>
        <v>0</v>
      </c>
      <c r="I94" s="13"/>
      <c r="K94" s="7"/>
      <c r="L94" s="7"/>
      <c r="M94" s="7"/>
    </row>
    <row r="95" spans="1:13" ht="21.45" customHeight="1" x14ac:dyDescent="0.3">
      <c r="A95" s="13"/>
      <c r="B95" s="107">
        <v>2</v>
      </c>
      <c r="C95" s="69" t="s">
        <v>80</v>
      </c>
      <c r="D95" s="70" t="s">
        <v>31</v>
      </c>
      <c r="E95" s="119">
        <v>10.39</v>
      </c>
      <c r="F95" s="78">
        <v>0</v>
      </c>
      <c r="G95" s="115"/>
      <c r="H95" s="79">
        <f t="shared" ref="H95:H102" si="14">SUM(E95*F95)</f>
        <v>0</v>
      </c>
      <c r="I95" s="13"/>
    </row>
    <row r="96" spans="1:13" ht="21.45" customHeight="1" x14ac:dyDescent="0.3">
      <c r="A96" s="13"/>
      <c r="B96" s="107">
        <v>3</v>
      </c>
      <c r="C96" s="69" t="s">
        <v>120</v>
      </c>
      <c r="D96" s="70" t="s">
        <v>32</v>
      </c>
      <c r="E96" s="120">
        <v>33855</v>
      </c>
      <c r="F96" s="78">
        <v>0</v>
      </c>
      <c r="G96" s="115"/>
      <c r="H96" s="79">
        <f t="shared" si="14"/>
        <v>0</v>
      </c>
      <c r="I96" s="13"/>
    </row>
    <row r="97" spans="1:10" ht="21.45" customHeight="1" x14ac:dyDescent="0.3">
      <c r="A97" s="13"/>
      <c r="B97" s="107">
        <v>4</v>
      </c>
      <c r="C97" s="69" t="s">
        <v>121</v>
      </c>
      <c r="D97" s="70" t="s">
        <v>32</v>
      </c>
      <c r="E97" s="120">
        <v>31860</v>
      </c>
      <c r="F97" s="78">
        <v>0</v>
      </c>
      <c r="G97" s="115"/>
      <c r="H97" s="79">
        <f t="shared" si="14"/>
        <v>0</v>
      </c>
      <c r="I97" s="13"/>
    </row>
    <row r="98" spans="1:10" ht="21.45" customHeight="1" x14ac:dyDescent="0.3">
      <c r="A98" s="13"/>
      <c r="B98" s="107">
        <v>5</v>
      </c>
      <c r="C98" t="s">
        <v>61</v>
      </c>
      <c r="D98" s="70" t="s">
        <v>32</v>
      </c>
      <c r="E98" s="120">
        <v>22610</v>
      </c>
      <c r="F98" s="78">
        <v>0</v>
      </c>
      <c r="G98" s="115"/>
      <c r="H98" s="79">
        <f t="shared" si="14"/>
        <v>0</v>
      </c>
      <c r="I98" s="13"/>
    </row>
    <row r="99" spans="1:10" ht="21.45" customHeight="1" x14ac:dyDescent="0.3">
      <c r="A99" s="13"/>
      <c r="B99" s="107">
        <v>6</v>
      </c>
      <c r="C99" t="s">
        <v>62</v>
      </c>
      <c r="D99" s="70" t="s">
        <v>32</v>
      </c>
      <c r="E99" s="120">
        <v>1155</v>
      </c>
      <c r="F99" s="78">
        <v>0</v>
      </c>
      <c r="G99" s="115"/>
      <c r="H99" s="79">
        <f t="shared" si="14"/>
        <v>0</v>
      </c>
      <c r="I99" s="13"/>
    </row>
    <row r="100" spans="1:10" ht="21.45" customHeight="1" x14ac:dyDescent="0.3">
      <c r="A100" s="13"/>
      <c r="B100" s="107">
        <v>7</v>
      </c>
      <c r="C100" t="s">
        <v>169</v>
      </c>
      <c r="D100" s="70" t="s">
        <v>32</v>
      </c>
      <c r="E100" s="140">
        <v>45985</v>
      </c>
      <c r="F100" s="78">
        <v>0</v>
      </c>
      <c r="G100" s="115"/>
      <c r="H100" s="79">
        <f t="shared" ref="H100" si="15">SUM(E100*F100)</f>
        <v>0</v>
      </c>
      <c r="I100" s="13"/>
      <c r="J100" s="7"/>
    </row>
    <row r="101" spans="1:10" ht="21.45" customHeight="1" x14ac:dyDescent="0.3">
      <c r="A101" s="13"/>
      <c r="B101" s="144">
        <v>8</v>
      </c>
      <c r="C101" s="145" t="s">
        <v>178</v>
      </c>
      <c r="D101" s="146" t="s">
        <v>32</v>
      </c>
      <c r="E101" s="140">
        <v>56170</v>
      </c>
      <c r="F101" s="147">
        <v>0</v>
      </c>
      <c r="G101" s="148"/>
      <c r="H101" s="149">
        <f t="shared" ref="H101" si="16">SUM(E101*F101)</f>
        <v>0</v>
      </c>
      <c r="I101" s="13"/>
      <c r="J101" s="7"/>
    </row>
    <row r="102" spans="1:10" ht="21.45" customHeight="1" x14ac:dyDescent="0.3">
      <c r="A102" s="13"/>
      <c r="B102" s="107">
        <v>9</v>
      </c>
      <c r="C102" s="69" t="s">
        <v>24</v>
      </c>
      <c r="D102" s="70" t="s">
        <v>23</v>
      </c>
      <c r="E102" s="81">
        <v>1</v>
      </c>
      <c r="F102" s="143">
        <v>0</v>
      </c>
      <c r="G102" s="122"/>
      <c r="H102" s="71">
        <f t="shared" si="14"/>
        <v>0</v>
      </c>
      <c r="I102" s="13"/>
    </row>
    <row r="103" spans="1:10" ht="10.65" customHeight="1" x14ac:dyDescent="0.3">
      <c r="A103" s="13"/>
      <c r="B103" s="62"/>
      <c r="C103" s="69"/>
      <c r="D103" s="70"/>
      <c r="E103" s="119"/>
      <c r="F103" s="71"/>
      <c r="G103" s="95"/>
      <c r="H103" s="91"/>
      <c r="I103" s="13"/>
    </row>
    <row r="104" spans="1:10" s="11" customFormat="1" ht="16.2" customHeight="1" x14ac:dyDescent="0.3">
      <c r="A104" s="30"/>
      <c r="B104" s="96"/>
      <c r="D104" s="96"/>
      <c r="E104" s="97"/>
      <c r="F104" s="98" t="s">
        <v>26</v>
      </c>
      <c r="G104" s="124"/>
      <c r="H104" s="99">
        <f>SUM(H94:H102)</f>
        <v>0</v>
      </c>
      <c r="I104" s="30"/>
    </row>
    <row r="105" spans="1:10" ht="10.65" customHeight="1" thickBot="1" x14ac:dyDescent="0.35">
      <c r="A105" s="13"/>
      <c r="B105" s="14"/>
      <c r="C105" s="46"/>
      <c r="D105" s="14"/>
      <c r="E105" s="40"/>
      <c r="F105" s="38"/>
      <c r="G105" s="37"/>
      <c r="H105" s="45"/>
      <c r="I105" s="13"/>
    </row>
    <row r="106" spans="1:10" s="11" customFormat="1" ht="16.2" customHeight="1" thickBot="1" x14ac:dyDescent="0.35">
      <c r="A106" s="30"/>
      <c r="B106" s="42" t="s">
        <v>89</v>
      </c>
      <c r="C106" s="32"/>
      <c r="D106" s="32"/>
      <c r="E106" s="47"/>
      <c r="F106" s="44"/>
      <c r="G106" s="48"/>
      <c r="H106" s="49"/>
      <c r="I106" s="30"/>
    </row>
    <row r="107" spans="1:10" ht="21.45" customHeight="1" x14ac:dyDescent="0.3">
      <c r="A107" s="13"/>
      <c r="B107" s="107">
        <v>1</v>
      </c>
      <c r="C107" s="69" t="s">
        <v>60</v>
      </c>
      <c r="D107" s="70" t="s">
        <v>31</v>
      </c>
      <c r="E107" s="119">
        <v>37.26</v>
      </c>
      <c r="F107" s="78">
        <v>0</v>
      </c>
      <c r="G107" s="115"/>
      <c r="H107" s="79">
        <f>SUM(E107*F107)</f>
        <v>0</v>
      </c>
      <c r="I107" s="13"/>
    </row>
    <row r="108" spans="1:10" ht="21.45" customHeight="1" x14ac:dyDescent="0.3">
      <c r="A108" s="13"/>
      <c r="B108" s="107">
        <v>2</v>
      </c>
      <c r="C108" s="69" t="s">
        <v>40</v>
      </c>
      <c r="D108" s="70" t="s">
        <v>32</v>
      </c>
      <c r="E108" s="140">
        <v>93920</v>
      </c>
      <c r="F108" s="78">
        <v>0</v>
      </c>
      <c r="G108" s="115"/>
      <c r="H108" s="79">
        <f t="shared" ref="H108:H110" si="17">SUM(E108*F108)</f>
        <v>0</v>
      </c>
      <c r="I108" s="13"/>
    </row>
    <row r="109" spans="1:10" ht="21.45" customHeight="1" x14ac:dyDescent="0.3">
      <c r="A109" s="13"/>
      <c r="B109" s="107">
        <v>3</v>
      </c>
      <c r="C109" t="s">
        <v>41</v>
      </c>
      <c r="D109" s="70" t="s">
        <v>32</v>
      </c>
      <c r="E109" s="140">
        <v>219525</v>
      </c>
      <c r="F109" s="78">
        <v>0</v>
      </c>
      <c r="G109" s="115"/>
      <c r="H109" s="79">
        <f t="shared" si="17"/>
        <v>0</v>
      </c>
      <c r="I109" s="13"/>
    </row>
    <row r="110" spans="1:10" ht="21.45" customHeight="1" x14ac:dyDescent="0.3">
      <c r="A110" s="13"/>
      <c r="B110" s="107">
        <v>4</v>
      </c>
      <c r="C110" s="69" t="s">
        <v>90</v>
      </c>
      <c r="D110" s="70" t="s">
        <v>134</v>
      </c>
      <c r="E110" s="141">
        <v>23115</v>
      </c>
      <c r="F110" s="121">
        <v>0</v>
      </c>
      <c r="G110" s="122"/>
      <c r="H110" s="79">
        <f t="shared" si="17"/>
        <v>0</v>
      </c>
      <c r="I110" s="13"/>
    </row>
    <row r="111" spans="1:10" ht="10.65" customHeight="1" x14ac:dyDescent="0.3">
      <c r="A111" s="13"/>
      <c r="B111" s="14"/>
      <c r="C111" s="35"/>
      <c r="D111" s="36"/>
      <c r="E111" s="51"/>
      <c r="F111" s="39"/>
      <c r="G111" s="50"/>
      <c r="H111" s="45"/>
      <c r="I111" s="13"/>
    </row>
    <row r="112" spans="1:10" s="11" customFormat="1" ht="16.2" customHeight="1" x14ac:dyDescent="0.3">
      <c r="A112" s="30"/>
      <c r="B112" s="96"/>
      <c r="D112" s="96"/>
      <c r="E112" s="97"/>
      <c r="F112" s="123" t="s">
        <v>26</v>
      </c>
      <c r="G112" s="124"/>
      <c r="H112" s="99">
        <f>SUM(H107:H110)</f>
        <v>0</v>
      </c>
      <c r="I112" s="30"/>
    </row>
    <row r="113" spans="1:9" ht="10.65" customHeight="1" thickBot="1" x14ac:dyDescent="0.35">
      <c r="A113" s="13"/>
      <c r="B113" s="14"/>
      <c r="C113" s="46"/>
      <c r="D113" s="14"/>
      <c r="E113" s="40"/>
      <c r="F113" s="39"/>
      <c r="G113" s="37"/>
      <c r="H113" s="38"/>
      <c r="I113" s="13"/>
    </row>
    <row r="114" spans="1:9" s="11" customFormat="1" ht="16.2" customHeight="1" thickBot="1" x14ac:dyDescent="0.35">
      <c r="A114" s="30"/>
      <c r="B114" s="42" t="s">
        <v>33</v>
      </c>
      <c r="C114" s="32"/>
      <c r="D114" s="32"/>
      <c r="E114" s="47"/>
      <c r="F114" s="49"/>
      <c r="G114" s="48"/>
      <c r="H114" s="44"/>
      <c r="I114" s="30"/>
    </row>
    <row r="115" spans="1:9" ht="21.45" customHeight="1" x14ac:dyDescent="0.3">
      <c r="A115" s="13"/>
      <c r="B115" s="107">
        <v>1</v>
      </c>
      <c r="C115" s="108" t="s">
        <v>135</v>
      </c>
      <c r="D115" s="109" t="s">
        <v>19</v>
      </c>
      <c r="E115" s="110">
        <v>3990</v>
      </c>
      <c r="F115" s="78">
        <v>0</v>
      </c>
      <c r="G115" s="111"/>
      <c r="H115" s="79">
        <f>SUM(E115*F115)</f>
        <v>0</v>
      </c>
      <c r="I115" s="13"/>
    </row>
    <row r="116" spans="1:9" ht="21.45" customHeight="1" x14ac:dyDescent="0.3">
      <c r="A116" s="13"/>
      <c r="B116" s="107">
        <v>2</v>
      </c>
      <c r="C116" s="112" t="s">
        <v>63</v>
      </c>
      <c r="D116" s="113" t="s">
        <v>19</v>
      </c>
      <c r="E116" s="114">
        <v>5500</v>
      </c>
      <c r="F116" s="78">
        <v>0</v>
      </c>
      <c r="G116" s="115"/>
      <c r="H116" s="79">
        <f t="shared" ref="H116:H124" si="18">SUM(E116*F116)</f>
        <v>0</v>
      </c>
      <c r="I116" s="13"/>
    </row>
    <row r="117" spans="1:9" ht="21.45" customHeight="1" x14ac:dyDescent="0.3">
      <c r="A117" s="13"/>
      <c r="B117" s="107">
        <v>3</v>
      </c>
      <c r="C117" s="112" t="s">
        <v>65</v>
      </c>
      <c r="D117" s="113" t="s">
        <v>19</v>
      </c>
      <c r="E117" s="114">
        <v>253</v>
      </c>
      <c r="F117" s="78">
        <v>0</v>
      </c>
      <c r="G117" s="115"/>
      <c r="H117" s="79">
        <f t="shared" si="18"/>
        <v>0</v>
      </c>
      <c r="I117" s="13"/>
    </row>
    <row r="118" spans="1:9" ht="21.45" customHeight="1" x14ac:dyDescent="0.3">
      <c r="A118" s="13"/>
      <c r="B118" s="107">
        <v>4</v>
      </c>
      <c r="C118" s="112" t="s">
        <v>66</v>
      </c>
      <c r="D118" s="113" t="s">
        <v>21</v>
      </c>
      <c r="E118" s="116">
        <v>303.43</v>
      </c>
      <c r="F118" s="78">
        <v>0</v>
      </c>
      <c r="G118" s="115"/>
      <c r="H118" s="79">
        <f t="shared" si="18"/>
        <v>0</v>
      </c>
      <c r="I118" s="13"/>
    </row>
    <row r="119" spans="1:9" ht="21.45" customHeight="1" x14ac:dyDescent="0.3">
      <c r="A119" s="13"/>
      <c r="B119" s="107">
        <v>5</v>
      </c>
      <c r="C119" s="112" t="s">
        <v>35</v>
      </c>
      <c r="D119" s="113" t="s">
        <v>21</v>
      </c>
      <c r="E119" s="116">
        <v>764.65</v>
      </c>
      <c r="F119" s="78">
        <v>0</v>
      </c>
      <c r="G119" s="115"/>
      <c r="H119" s="79">
        <f t="shared" si="18"/>
        <v>0</v>
      </c>
      <c r="I119" s="13"/>
    </row>
    <row r="120" spans="1:9" ht="21.45" customHeight="1" x14ac:dyDescent="0.3">
      <c r="A120" s="13"/>
      <c r="B120" s="107">
        <v>6</v>
      </c>
      <c r="C120" s="112" t="s">
        <v>109</v>
      </c>
      <c r="D120" s="113" t="s">
        <v>21</v>
      </c>
      <c r="E120" s="116">
        <v>31.17</v>
      </c>
      <c r="F120" s="78">
        <v>0</v>
      </c>
      <c r="G120" s="115"/>
      <c r="H120" s="79">
        <f t="shared" si="18"/>
        <v>0</v>
      </c>
      <c r="I120" s="13"/>
    </row>
    <row r="121" spans="1:9" ht="21.45" customHeight="1" x14ac:dyDescent="0.3">
      <c r="A121" s="13"/>
      <c r="B121" s="107">
        <v>7</v>
      </c>
      <c r="C121" s="112" t="s">
        <v>43</v>
      </c>
      <c r="D121" s="113" t="s">
        <v>21</v>
      </c>
      <c r="E121" s="116">
        <v>1047.29</v>
      </c>
      <c r="F121" s="78">
        <v>0</v>
      </c>
      <c r="G121" s="115"/>
      <c r="H121" s="79">
        <f t="shared" si="18"/>
        <v>0</v>
      </c>
      <c r="I121" s="13"/>
    </row>
    <row r="122" spans="1:9" ht="21.45" customHeight="1" x14ac:dyDescent="0.3">
      <c r="A122" s="13"/>
      <c r="B122" s="107">
        <v>8</v>
      </c>
      <c r="C122" s="112" t="s">
        <v>110</v>
      </c>
      <c r="D122" s="113" t="s">
        <v>21</v>
      </c>
      <c r="E122" s="116">
        <v>32.78</v>
      </c>
      <c r="F122" s="78">
        <v>0</v>
      </c>
      <c r="G122" s="115"/>
      <c r="H122" s="79">
        <f t="shared" si="18"/>
        <v>0</v>
      </c>
      <c r="I122" s="13"/>
    </row>
    <row r="123" spans="1:9" ht="21.45" customHeight="1" x14ac:dyDescent="0.3">
      <c r="A123" s="13"/>
      <c r="B123" s="107">
        <v>9</v>
      </c>
      <c r="C123" s="112" t="s">
        <v>111</v>
      </c>
      <c r="D123" s="113" t="s">
        <v>21</v>
      </c>
      <c r="E123" s="116">
        <v>193.19</v>
      </c>
      <c r="F123" s="78">
        <v>0</v>
      </c>
      <c r="G123" s="115"/>
      <c r="H123" s="79">
        <f t="shared" si="18"/>
        <v>0</v>
      </c>
      <c r="I123" s="13"/>
    </row>
    <row r="124" spans="1:9" ht="21.45" customHeight="1" x14ac:dyDescent="0.3">
      <c r="A124" s="13"/>
      <c r="B124" s="107">
        <v>10</v>
      </c>
      <c r="C124" s="112" t="s">
        <v>122</v>
      </c>
      <c r="D124" s="113" t="s">
        <v>21</v>
      </c>
      <c r="E124" s="116">
        <v>112.02</v>
      </c>
      <c r="F124" s="78">
        <v>0</v>
      </c>
      <c r="G124" s="115"/>
      <c r="H124" s="79">
        <f t="shared" si="18"/>
        <v>0</v>
      </c>
      <c r="I124" s="13"/>
    </row>
    <row r="125" spans="1:9" ht="21.45" customHeight="1" x14ac:dyDescent="0.3">
      <c r="A125" s="13"/>
      <c r="B125" s="107">
        <v>11</v>
      </c>
      <c r="C125" s="112" t="s">
        <v>34</v>
      </c>
      <c r="D125" s="113"/>
      <c r="E125" s="116"/>
      <c r="F125" s="75"/>
      <c r="G125" s="115"/>
      <c r="H125" s="71"/>
      <c r="I125" s="13"/>
    </row>
    <row r="126" spans="1:9" ht="21.45" customHeight="1" x14ac:dyDescent="0.3">
      <c r="A126" s="13"/>
      <c r="B126" s="107"/>
      <c r="C126" s="117" t="s">
        <v>112</v>
      </c>
      <c r="D126" s="113" t="s">
        <v>25</v>
      </c>
      <c r="E126" s="114">
        <v>7</v>
      </c>
      <c r="F126" s="78">
        <v>0</v>
      </c>
      <c r="G126" s="115"/>
      <c r="H126" s="79">
        <f t="shared" ref="H126:H142" si="19">SUM(E126*F126)</f>
        <v>0</v>
      </c>
      <c r="I126" s="13"/>
    </row>
    <row r="127" spans="1:9" ht="21.45" customHeight="1" x14ac:dyDescent="0.3">
      <c r="A127" s="13"/>
      <c r="B127" s="107"/>
      <c r="C127" s="117" t="s">
        <v>123</v>
      </c>
      <c r="D127" s="113" t="s">
        <v>25</v>
      </c>
      <c r="E127" s="114">
        <v>9</v>
      </c>
      <c r="F127" s="78">
        <v>0</v>
      </c>
      <c r="G127" s="115"/>
      <c r="H127" s="79">
        <f t="shared" si="19"/>
        <v>0</v>
      </c>
      <c r="I127" s="13"/>
    </row>
    <row r="128" spans="1:9" ht="21.45" customHeight="1" x14ac:dyDescent="0.3">
      <c r="A128" s="13"/>
      <c r="B128" s="107"/>
      <c r="C128" s="117" t="s">
        <v>124</v>
      </c>
      <c r="D128" s="113" t="s">
        <v>25</v>
      </c>
      <c r="E128" s="114">
        <v>1</v>
      </c>
      <c r="F128" s="78">
        <v>0</v>
      </c>
      <c r="G128" s="115"/>
      <c r="H128" s="79">
        <f t="shared" si="19"/>
        <v>0</v>
      </c>
      <c r="I128" s="13"/>
    </row>
    <row r="129" spans="1:10" ht="21.45" customHeight="1" x14ac:dyDescent="0.3">
      <c r="A129" s="13"/>
      <c r="B129" s="107"/>
      <c r="C129" s="117" t="s">
        <v>125</v>
      </c>
      <c r="D129" s="113" t="s">
        <v>25</v>
      </c>
      <c r="E129" s="114">
        <v>1</v>
      </c>
      <c r="F129" s="78">
        <v>0</v>
      </c>
      <c r="G129" s="115"/>
      <c r="H129" s="79">
        <f t="shared" si="19"/>
        <v>0</v>
      </c>
      <c r="I129" s="13"/>
    </row>
    <row r="130" spans="1:10" ht="21.45" customHeight="1" x14ac:dyDescent="0.3">
      <c r="A130" s="13"/>
      <c r="B130" s="107"/>
      <c r="C130" s="117" t="s">
        <v>126</v>
      </c>
      <c r="D130" s="113" t="s">
        <v>25</v>
      </c>
      <c r="E130" s="114">
        <v>1</v>
      </c>
      <c r="F130" s="78">
        <v>0</v>
      </c>
      <c r="G130" s="115"/>
      <c r="H130" s="79">
        <f t="shared" si="19"/>
        <v>0</v>
      </c>
      <c r="I130" s="13"/>
    </row>
    <row r="131" spans="1:10" ht="21.45" customHeight="1" x14ac:dyDescent="0.3">
      <c r="A131" s="13"/>
      <c r="B131" s="107"/>
      <c r="C131" s="117" t="s">
        <v>127</v>
      </c>
      <c r="D131" s="113" t="s">
        <v>32</v>
      </c>
      <c r="E131" s="114">
        <v>21</v>
      </c>
      <c r="F131" s="78">
        <v>0</v>
      </c>
      <c r="G131" s="115"/>
      <c r="H131" s="79">
        <f t="shared" si="19"/>
        <v>0</v>
      </c>
      <c r="I131" s="13"/>
    </row>
    <row r="132" spans="1:10" ht="21.45" customHeight="1" x14ac:dyDescent="0.3">
      <c r="A132" s="13"/>
      <c r="B132" s="107"/>
      <c r="C132" s="117" t="s">
        <v>136</v>
      </c>
      <c r="D132" s="113" t="s">
        <v>32</v>
      </c>
      <c r="E132" s="118">
        <v>2.7</v>
      </c>
      <c r="F132" s="78">
        <v>0</v>
      </c>
      <c r="G132" s="115"/>
      <c r="H132" s="79">
        <f t="shared" si="19"/>
        <v>0</v>
      </c>
      <c r="I132" s="13"/>
    </row>
    <row r="133" spans="1:10" ht="21.45" customHeight="1" x14ac:dyDescent="0.3">
      <c r="A133" s="13"/>
      <c r="B133" s="107">
        <v>12</v>
      </c>
      <c r="C133" s="112" t="s">
        <v>67</v>
      </c>
      <c r="D133" s="113" t="s">
        <v>19</v>
      </c>
      <c r="E133" s="114">
        <v>500</v>
      </c>
      <c r="F133" s="78">
        <v>0</v>
      </c>
      <c r="G133" s="115"/>
      <c r="H133" s="79">
        <f t="shared" si="19"/>
        <v>0</v>
      </c>
      <c r="I133" s="13"/>
    </row>
    <row r="134" spans="1:10" ht="21.45" customHeight="1" x14ac:dyDescent="0.3">
      <c r="A134" s="13"/>
      <c r="B134" s="107">
        <v>13</v>
      </c>
      <c r="C134" s="112" t="s">
        <v>42</v>
      </c>
      <c r="D134" s="113" t="s">
        <v>25</v>
      </c>
      <c r="E134" s="114">
        <v>2</v>
      </c>
      <c r="F134" s="78">
        <v>0</v>
      </c>
      <c r="G134" s="115"/>
      <c r="H134" s="79">
        <f t="shared" si="19"/>
        <v>0</v>
      </c>
      <c r="I134" s="13"/>
    </row>
    <row r="135" spans="1:10" ht="21.45" customHeight="1" x14ac:dyDescent="0.3">
      <c r="A135" s="13"/>
      <c r="B135" s="107">
        <v>14</v>
      </c>
      <c r="C135" s="112" t="s">
        <v>113</v>
      </c>
      <c r="D135" s="113" t="s">
        <v>25</v>
      </c>
      <c r="E135" s="114">
        <v>5</v>
      </c>
      <c r="F135" s="78">
        <v>0</v>
      </c>
      <c r="G135" s="115"/>
      <c r="H135" s="79">
        <f t="shared" si="19"/>
        <v>0</v>
      </c>
      <c r="I135" s="13"/>
    </row>
    <row r="136" spans="1:10" ht="21.45" customHeight="1" x14ac:dyDescent="0.3">
      <c r="A136" s="13"/>
      <c r="B136" s="107">
        <v>15</v>
      </c>
      <c r="C136" s="112" t="s">
        <v>114</v>
      </c>
      <c r="D136" s="113" t="s">
        <v>25</v>
      </c>
      <c r="E136" s="114">
        <v>1</v>
      </c>
      <c r="F136" s="78">
        <v>0</v>
      </c>
      <c r="G136" s="115"/>
      <c r="H136" s="79">
        <f t="shared" si="19"/>
        <v>0</v>
      </c>
      <c r="I136" s="13"/>
    </row>
    <row r="137" spans="1:10" ht="21.45" customHeight="1" x14ac:dyDescent="0.3">
      <c r="A137" s="13"/>
      <c r="B137" s="107">
        <v>16</v>
      </c>
      <c r="C137" s="112" t="s">
        <v>137</v>
      </c>
      <c r="D137" s="113" t="s">
        <v>19</v>
      </c>
      <c r="E137" s="114">
        <v>91</v>
      </c>
      <c r="F137" s="78">
        <v>0</v>
      </c>
      <c r="G137" s="115"/>
      <c r="H137" s="79">
        <f t="shared" si="19"/>
        <v>0</v>
      </c>
      <c r="I137" s="13"/>
    </row>
    <row r="138" spans="1:10" ht="21.45" customHeight="1" x14ac:dyDescent="0.3">
      <c r="A138" s="13"/>
      <c r="B138" s="107">
        <v>17</v>
      </c>
      <c r="C138" s="112" t="s">
        <v>138</v>
      </c>
      <c r="D138" s="113" t="s">
        <v>23</v>
      </c>
      <c r="E138" s="114">
        <v>1</v>
      </c>
      <c r="F138" s="78">
        <v>0</v>
      </c>
      <c r="G138" s="115"/>
      <c r="H138" s="79">
        <f t="shared" si="19"/>
        <v>0</v>
      </c>
      <c r="I138" s="13"/>
    </row>
    <row r="139" spans="1:10" ht="21.45" customHeight="1" x14ac:dyDescent="0.3">
      <c r="A139" s="13"/>
      <c r="B139" s="107">
        <v>18</v>
      </c>
      <c r="C139" s="112" t="s">
        <v>139</v>
      </c>
      <c r="D139" s="113" t="s">
        <v>25</v>
      </c>
      <c r="E139" s="114">
        <v>2</v>
      </c>
      <c r="F139" s="78">
        <v>0</v>
      </c>
      <c r="G139" s="115"/>
      <c r="H139" s="79">
        <f t="shared" si="19"/>
        <v>0</v>
      </c>
      <c r="I139" s="13"/>
    </row>
    <row r="140" spans="1:10" ht="21.45" customHeight="1" x14ac:dyDescent="0.3">
      <c r="A140" s="13"/>
      <c r="B140" s="107">
        <v>19</v>
      </c>
      <c r="C140" s="112" t="s">
        <v>30</v>
      </c>
      <c r="D140" s="113" t="s">
        <v>21</v>
      </c>
      <c r="E140" s="116">
        <v>2484.5300000000002</v>
      </c>
      <c r="F140" s="78">
        <v>0</v>
      </c>
      <c r="G140" s="115"/>
      <c r="H140" s="79">
        <f t="shared" si="19"/>
        <v>0</v>
      </c>
      <c r="I140" s="13"/>
      <c r="J140" s="5"/>
    </row>
    <row r="141" spans="1:10" ht="21.45" customHeight="1" x14ac:dyDescent="0.3">
      <c r="A141" s="13"/>
      <c r="B141" s="107">
        <v>20</v>
      </c>
      <c r="C141" s="112" t="s">
        <v>140</v>
      </c>
      <c r="D141" s="113" t="s">
        <v>19</v>
      </c>
      <c r="E141" s="114">
        <v>22540</v>
      </c>
      <c r="F141" s="78">
        <v>0</v>
      </c>
      <c r="G141" s="115"/>
      <c r="H141" s="79">
        <f t="shared" si="19"/>
        <v>0</v>
      </c>
      <c r="I141" s="13"/>
      <c r="J141" s="5"/>
    </row>
    <row r="142" spans="1:10" ht="21.45" customHeight="1" x14ac:dyDescent="0.3">
      <c r="A142" s="13"/>
      <c r="B142" s="107">
        <v>16</v>
      </c>
      <c r="C142" s="112" t="s">
        <v>170</v>
      </c>
      <c r="D142" s="113" t="s">
        <v>23</v>
      </c>
      <c r="E142" s="114">
        <v>1</v>
      </c>
      <c r="F142" s="78">
        <v>0</v>
      </c>
      <c r="G142" s="115"/>
      <c r="H142" s="79">
        <f t="shared" si="19"/>
        <v>0</v>
      </c>
      <c r="I142" s="13"/>
    </row>
    <row r="143" spans="1:10" ht="24" customHeight="1" x14ac:dyDescent="0.3">
      <c r="A143" s="13"/>
      <c r="B143" s="107"/>
      <c r="C143" s="173" t="s">
        <v>171</v>
      </c>
      <c r="D143" s="113"/>
      <c r="E143" s="114"/>
      <c r="F143" s="75"/>
      <c r="G143" s="115"/>
      <c r="H143" s="71"/>
      <c r="I143" s="13"/>
    </row>
    <row r="144" spans="1:10" ht="18.600000000000001" customHeight="1" x14ac:dyDescent="0.3">
      <c r="A144" s="13"/>
      <c r="B144" s="107"/>
      <c r="C144" s="173"/>
      <c r="D144" s="113"/>
      <c r="E144" s="114"/>
      <c r="F144" s="123" t="s">
        <v>26</v>
      </c>
      <c r="G144" s="124"/>
      <c r="H144" s="99">
        <f>SUM(H115:H142)</f>
        <v>0</v>
      </c>
      <c r="I144" s="13"/>
    </row>
    <row r="145" spans="1:46" ht="10.65" customHeight="1" thickBot="1" x14ac:dyDescent="0.35">
      <c r="A145" s="13"/>
      <c r="B145" s="14"/>
      <c r="C145" s="46"/>
      <c r="D145" s="14"/>
      <c r="E145" s="40"/>
      <c r="F145" s="39"/>
      <c r="G145" s="37"/>
      <c r="H145" s="38"/>
      <c r="I145" s="13"/>
    </row>
    <row r="146" spans="1:46" s="11" customFormat="1" ht="16.2" customHeight="1" thickBot="1" x14ac:dyDescent="0.35">
      <c r="A146" s="52"/>
      <c r="B146" s="53" t="s">
        <v>48</v>
      </c>
      <c r="C146" s="53"/>
      <c r="D146" s="54"/>
      <c r="E146" s="55"/>
      <c r="F146" s="56"/>
      <c r="G146" s="57"/>
      <c r="H146" s="58"/>
      <c r="I146" s="30"/>
    </row>
    <row r="147" spans="1:46" ht="21.45" customHeight="1" x14ac:dyDescent="0.3">
      <c r="A147" s="59"/>
      <c r="B147" s="100">
        <v>1</v>
      </c>
      <c r="C147" s="101" t="s">
        <v>68</v>
      </c>
      <c r="D147" s="102" t="s">
        <v>36</v>
      </c>
      <c r="E147" s="103">
        <v>7675</v>
      </c>
      <c r="F147" s="89">
        <v>0</v>
      </c>
      <c r="G147" s="104"/>
      <c r="H147" s="90">
        <f t="shared" ref="H147:H158" si="20">SUM(E147*F147)</f>
        <v>0</v>
      </c>
      <c r="I147" s="13"/>
      <c r="J147" s="9"/>
      <c r="AT147" s="10"/>
    </row>
    <row r="148" spans="1:46" ht="21.45" customHeight="1" x14ac:dyDescent="0.3">
      <c r="A148" s="59"/>
      <c r="B148" s="100">
        <v>2</v>
      </c>
      <c r="C148" s="101" t="s">
        <v>118</v>
      </c>
      <c r="D148" s="102" t="s">
        <v>36</v>
      </c>
      <c r="E148" s="103">
        <v>200</v>
      </c>
      <c r="F148" s="89">
        <v>0</v>
      </c>
      <c r="G148" s="104"/>
      <c r="H148" s="90">
        <f t="shared" ref="H148:H149" si="21">SUM(E148*F148)</f>
        <v>0</v>
      </c>
      <c r="I148" s="13"/>
      <c r="J148" s="9"/>
    </row>
    <row r="149" spans="1:46" ht="21.45" customHeight="1" x14ac:dyDescent="0.3">
      <c r="A149" s="59"/>
      <c r="B149" s="100">
        <f t="shared" ref="B149:B150" si="22">B148+1</f>
        <v>3</v>
      </c>
      <c r="C149" s="101" t="s">
        <v>119</v>
      </c>
      <c r="D149" s="102" t="s">
        <v>36</v>
      </c>
      <c r="E149" s="103">
        <v>915</v>
      </c>
      <c r="F149" s="89">
        <v>0</v>
      </c>
      <c r="G149" s="104"/>
      <c r="H149" s="90">
        <f t="shared" si="21"/>
        <v>0</v>
      </c>
      <c r="I149" s="13"/>
      <c r="J149" s="9"/>
    </row>
    <row r="150" spans="1:46" ht="21.45" customHeight="1" x14ac:dyDescent="0.3">
      <c r="A150" s="59"/>
      <c r="B150" s="100">
        <f t="shared" si="22"/>
        <v>4</v>
      </c>
      <c r="C150" s="101" t="s">
        <v>154</v>
      </c>
      <c r="D150" s="102" t="s">
        <v>36</v>
      </c>
      <c r="E150" s="103">
        <v>50</v>
      </c>
      <c r="F150" s="89">
        <v>0</v>
      </c>
      <c r="G150" s="104"/>
      <c r="H150" s="90">
        <f t="shared" ref="H150" si="23">SUM(E150*F150)</f>
        <v>0</v>
      </c>
      <c r="I150" s="13"/>
      <c r="J150" s="9"/>
    </row>
    <row r="151" spans="1:46" ht="21.45" customHeight="1" x14ac:dyDescent="0.3">
      <c r="A151" s="59"/>
      <c r="B151" s="100">
        <v>5</v>
      </c>
      <c r="C151" s="101" t="s">
        <v>115</v>
      </c>
      <c r="D151" s="102" t="s">
        <v>36</v>
      </c>
      <c r="E151" s="103">
        <v>1560</v>
      </c>
      <c r="F151" s="89">
        <v>0</v>
      </c>
      <c r="G151" s="104"/>
      <c r="H151" s="90">
        <f t="shared" si="20"/>
        <v>0</v>
      </c>
      <c r="I151" s="13"/>
      <c r="J151" s="9"/>
    </row>
    <row r="152" spans="1:46" ht="21.45" customHeight="1" x14ac:dyDescent="0.3">
      <c r="A152" s="59"/>
      <c r="B152" s="100">
        <v>6</v>
      </c>
      <c r="C152" s="101" t="s">
        <v>96</v>
      </c>
      <c r="D152" s="102" t="s">
        <v>36</v>
      </c>
      <c r="E152" s="103">
        <v>4905</v>
      </c>
      <c r="F152" s="89">
        <v>0</v>
      </c>
      <c r="G152" s="104"/>
      <c r="H152" s="90">
        <f t="shared" si="20"/>
        <v>0</v>
      </c>
      <c r="I152" s="13"/>
      <c r="J152" s="9"/>
    </row>
    <row r="153" spans="1:46" ht="21.45" customHeight="1" x14ac:dyDescent="0.3">
      <c r="A153" s="59"/>
      <c r="B153" s="100">
        <v>7</v>
      </c>
      <c r="C153" s="101" t="s">
        <v>155</v>
      </c>
      <c r="D153" s="102" t="s">
        <v>36</v>
      </c>
      <c r="E153" s="103">
        <v>800</v>
      </c>
      <c r="F153" s="89">
        <v>0</v>
      </c>
      <c r="G153" s="104"/>
      <c r="H153" s="90">
        <f t="shared" si="20"/>
        <v>0</v>
      </c>
      <c r="I153" s="13"/>
      <c r="J153" s="9"/>
      <c r="AN153" s="10"/>
    </row>
    <row r="154" spans="1:46" ht="21.45" customHeight="1" x14ac:dyDescent="0.3">
      <c r="A154" s="59"/>
      <c r="B154" s="100">
        <v>8</v>
      </c>
      <c r="C154" s="101" t="s">
        <v>156</v>
      </c>
      <c r="D154" s="102" t="s">
        <v>25</v>
      </c>
      <c r="E154" s="103">
        <v>3</v>
      </c>
      <c r="F154" s="89">
        <v>0</v>
      </c>
      <c r="G154" s="104"/>
      <c r="H154" s="90">
        <f t="shared" si="20"/>
        <v>0</v>
      </c>
      <c r="I154" s="13"/>
      <c r="J154" s="9"/>
    </row>
    <row r="155" spans="1:46" ht="21.45" customHeight="1" x14ac:dyDescent="0.3">
      <c r="A155" s="59"/>
      <c r="B155" s="100">
        <v>9</v>
      </c>
      <c r="C155" s="101" t="s">
        <v>157</v>
      </c>
      <c r="D155" s="102" t="s">
        <v>25</v>
      </c>
      <c r="E155" s="103">
        <v>1</v>
      </c>
      <c r="F155" s="89">
        <v>0</v>
      </c>
      <c r="G155" s="104"/>
      <c r="H155" s="90">
        <f t="shared" ref="H155" si="24">SUM(E155*F155)</f>
        <v>0</v>
      </c>
      <c r="I155" s="13"/>
      <c r="J155" s="9"/>
    </row>
    <row r="156" spans="1:46" ht="21.45" customHeight="1" x14ac:dyDescent="0.3">
      <c r="A156" s="59"/>
      <c r="B156" s="100">
        <v>10</v>
      </c>
      <c r="C156" s="101" t="s">
        <v>158</v>
      </c>
      <c r="D156" s="102" t="s">
        <v>25</v>
      </c>
      <c r="E156" s="103">
        <v>4</v>
      </c>
      <c r="F156" s="89">
        <v>0</v>
      </c>
      <c r="G156" s="104"/>
      <c r="H156" s="90">
        <f t="shared" si="20"/>
        <v>0</v>
      </c>
      <c r="I156" s="13"/>
      <c r="J156" s="9"/>
    </row>
    <row r="157" spans="1:46" ht="21.45" customHeight="1" x14ac:dyDescent="0.3">
      <c r="A157" s="59"/>
      <c r="B157" s="100">
        <v>11</v>
      </c>
      <c r="C157" s="101" t="s">
        <v>159</v>
      </c>
      <c r="D157" s="102" t="s">
        <v>25</v>
      </c>
      <c r="E157" s="103">
        <v>33</v>
      </c>
      <c r="F157" s="89">
        <v>0</v>
      </c>
      <c r="G157" s="104"/>
      <c r="H157" s="90">
        <f t="shared" si="20"/>
        <v>0</v>
      </c>
      <c r="I157" s="13"/>
      <c r="J157" s="9"/>
    </row>
    <row r="158" spans="1:46" ht="21.45" customHeight="1" x14ac:dyDescent="0.3">
      <c r="A158" s="59"/>
      <c r="B158" s="100">
        <v>12</v>
      </c>
      <c r="C158" s="101" t="s">
        <v>160</v>
      </c>
      <c r="D158" s="102" t="s">
        <v>25</v>
      </c>
      <c r="E158" s="103">
        <v>73</v>
      </c>
      <c r="F158" s="89">
        <v>0</v>
      </c>
      <c r="G158" s="104"/>
      <c r="H158" s="90">
        <f t="shared" si="20"/>
        <v>0</v>
      </c>
      <c r="I158" s="13"/>
      <c r="J158" s="9"/>
    </row>
    <row r="159" spans="1:46" ht="21" customHeight="1" x14ac:dyDescent="0.3">
      <c r="A159" s="59"/>
      <c r="B159" s="100">
        <v>13</v>
      </c>
      <c r="C159" s="101" t="s">
        <v>161</v>
      </c>
      <c r="D159" s="102" t="s">
        <v>25</v>
      </c>
      <c r="E159" s="103">
        <v>3</v>
      </c>
      <c r="F159" s="89">
        <v>0</v>
      </c>
      <c r="G159" s="104"/>
      <c r="H159" s="90">
        <f t="shared" ref="H159" si="25">SUM(E159*F159)</f>
        <v>0</v>
      </c>
      <c r="I159" s="13"/>
      <c r="J159" s="9"/>
    </row>
    <row r="160" spans="1:46" ht="10.65" customHeight="1" x14ac:dyDescent="0.3">
      <c r="A160" s="59"/>
      <c r="B160" s="102"/>
      <c r="C160" s="101"/>
      <c r="D160" s="102"/>
      <c r="E160" s="105"/>
      <c r="F160" s="85"/>
      <c r="G160" s="104"/>
      <c r="H160" s="106"/>
      <c r="I160" s="13"/>
    </row>
    <row r="161" spans="1:9" s="11" customFormat="1" ht="18.600000000000001" customHeight="1" x14ac:dyDescent="0.3">
      <c r="A161" s="52"/>
      <c r="B161" s="60"/>
      <c r="C161" s="52"/>
      <c r="D161" s="60"/>
      <c r="E161" s="61"/>
      <c r="F161" s="125" t="s">
        <v>26</v>
      </c>
      <c r="G161" s="126"/>
      <c r="H161" s="127">
        <f>SUM(H147:H159)</f>
        <v>0</v>
      </c>
      <c r="I161" s="30"/>
    </row>
    <row r="162" spans="1:9" ht="10.65" customHeight="1" thickBot="1" x14ac:dyDescent="0.35">
      <c r="A162" s="13"/>
      <c r="E162" s="62"/>
      <c r="I162" s="13"/>
    </row>
    <row r="163" spans="1:9" s="30" customFormat="1" ht="16.2" customHeight="1" thickBot="1" x14ac:dyDescent="0.35">
      <c r="B163" s="42" t="s">
        <v>47</v>
      </c>
      <c r="C163" s="42"/>
      <c r="D163" s="63"/>
      <c r="E163" s="47"/>
      <c r="F163" s="49"/>
      <c r="G163" s="64"/>
      <c r="H163" s="44"/>
    </row>
    <row r="164" spans="1:9" ht="21.6" customHeight="1" x14ac:dyDescent="0.3">
      <c r="B164" s="93">
        <v>1</v>
      </c>
      <c r="C164" t="s">
        <v>69</v>
      </c>
      <c r="H164" s="94"/>
    </row>
    <row r="165" spans="1:9" ht="21.6" customHeight="1" x14ac:dyDescent="0.3">
      <c r="B165" s="93"/>
      <c r="C165" s="76" t="s">
        <v>100</v>
      </c>
      <c r="D165" s="70" t="s">
        <v>21</v>
      </c>
      <c r="E165" s="81">
        <v>98</v>
      </c>
      <c r="F165" s="78">
        <v>0</v>
      </c>
      <c r="G165" s="95"/>
      <c r="H165" s="79">
        <f>SUM(E165*F165)</f>
        <v>0</v>
      </c>
    </row>
    <row r="166" spans="1:9" ht="21.6" customHeight="1" x14ac:dyDescent="0.3">
      <c r="B166" s="70"/>
      <c r="C166" s="76" t="s">
        <v>70</v>
      </c>
      <c r="D166" s="70" t="s">
        <v>21</v>
      </c>
      <c r="E166" s="81">
        <v>1100</v>
      </c>
      <c r="F166" s="78">
        <v>0</v>
      </c>
      <c r="G166" s="95"/>
      <c r="H166" s="79">
        <f>SUM(E166*F166)</f>
        <v>0</v>
      </c>
    </row>
    <row r="167" spans="1:9" ht="21.6" customHeight="1" x14ac:dyDescent="0.3">
      <c r="B167" s="70"/>
      <c r="C167" s="76" t="s">
        <v>71</v>
      </c>
      <c r="D167" s="70" t="s">
        <v>21</v>
      </c>
      <c r="E167" s="81">
        <v>1966</v>
      </c>
      <c r="F167" s="78">
        <v>0</v>
      </c>
      <c r="G167" s="95"/>
      <c r="H167" s="79">
        <f t="shared" ref="H167:H185" si="26">SUM(E167*F167)</f>
        <v>0</v>
      </c>
    </row>
    <row r="168" spans="1:9" ht="21.6" customHeight="1" x14ac:dyDescent="0.3">
      <c r="B168" s="70"/>
      <c r="C168" s="76" t="s">
        <v>72</v>
      </c>
      <c r="D168" s="70" t="s">
        <v>21</v>
      </c>
      <c r="E168" s="81">
        <v>1281</v>
      </c>
      <c r="F168" s="78">
        <v>0</v>
      </c>
      <c r="G168" s="95"/>
      <c r="H168" s="79">
        <f t="shared" si="26"/>
        <v>0</v>
      </c>
    </row>
    <row r="169" spans="1:9" ht="21.6" customHeight="1" x14ac:dyDescent="0.3">
      <c r="B169" s="93"/>
      <c r="C169" s="76" t="s">
        <v>73</v>
      </c>
      <c r="D169" s="70" t="s">
        <v>21</v>
      </c>
      <c r="E169" s="81">
        <v>1141</v>
      </c>
      <c r="F169" s="78">
        <v>0</v>
      </c>
      <c r="G169" s="95"/>
      <c r="H169" s="79">
        <f t="shared" si="26"/>
        <v>0</v>
      </c>
    </row>
    <row r="170" spans="1:9" ht="21.6" customHeight="1" x14ac:dyDescent="0.3">
      <c r="B170" s="93"/>
      <c r="C170" s="76" t="s">
        <v>74</v>
      </c>
      <c r="D170" s="70" t="s">
        <v>21</v>
      </c>
      <c r="E170" s="81">
        <v>519</v>
      </c>
      <c r="F170" s="78">
        <v>0</v>
      </c>
      <c r="G170" s="95"/>
      <c r="H170" s="79">
        <f t="shared" si="26"/>
        <v>0</v>
      </c>
    </row>
    <row r="171" spans="1:9" ht="21.6" customHeight="1" x14ac:dyDescent="0.3">
      <c r="B171" s="93"/>
      <c r="C171" s="76" t="s">
        <v>75</v>
      </c>
      <c r="D171" s="70" t="s">
        <v>21</v>
      </c>
      <c r="E171" s="81">
        <v>443</v>
      </c>
      <c r="F171" s="78">
        <v>0</v>
      </c>
      <c r="G171" s="95"/>
      <c r="H171" s="79">
        <f t="shared" si="26"/>
        <v>0</v>
      </c>
    </row>
    <row r="172" spans="1:9" ht="21.6" customHeight="1" x14ac:dyDescent="0.3">
      <c r="B172" s="93"/>
      <c r="C172" s="76" t="s">
        <v>101</v>
      </c>
      <c r="D172" s="70" t="s">
        <v>21</v>
      </c>
      <c r="E172" s="81">
        <v>505</v>
      </c>
      <c r="F172" s="78">
        <v>0</v>
      </c>
      <c r="G172" s="95"/>
      <c r="H172" s="79">
        <f t="shared" ref="H172" si="27">SUM(E172*F172)</f>
        <v>0</v>
      </c>
    </row>
    <row r="173" spans="1:9" ht="21.6" customHeight="1" x14ac:dyDescent="0.3">
      <c r="B173" s="93">
        <v>2</v>
      </c>
      <c r="C173" s="69" t="s">
        <v>37</v>
      </c>
      <c r="D173" s="70" t="s">
        <v>25</v>
      </c>
      <c r="E173" s="81">
        <v>39</v>
      </c>
      <c r="F173" s="78">
        <v>0</v>
      </c>
      <c r="G173" s="95"/>
      <c r="H173" s="79">
        <f>SUM(E172*F173)</f>
        <v>0</v>
      </c>
    </row>
    <row r="174" spans="1:9" ht="21.6" customHeight="1" x14ac:dyDescent="0.3">
      <c r="B174" s="93">
        <v>3</v>
      </c>
      <c r="C174" s="69" t="s">
        <v>85</v>
      </c>
      <c r="D174" s="70" t="s">
        <v>25</v>
      </c>
      <c r="E174" s="81">
        <v>5</v>
      </c>
      <c r="F174" s="78">
        <v>0</v>
      </c>
      <c r="G174" s="95"/>
      <c r="H174" s="79">
        <f t="shared" si="26"/>
        <v>0</v>
      </c>
    </row>
    <row r="175" spans="1:9" ht="21.6" customHeight="1" x14ac:dyDescent="0.3">
      <c r="B175" s="93">
        <v>4</v>
      </c>
      <c r="C175" s="69" t="s">
        <v>86</v>
      </c>
      <c r="D175" s="70" t="s">
        <v>25</v>
      </c>
      <c r="E175" s="81">
        <v>2</v>
      </c>
      <c r="F175" s="78">
        <v>0</v>
      </c>
      <c r="G175" s="95"/>
      <c r="H175" s="79">
        <f t="shared" si="26"/>
        <v>0</v>
      </c>
    </row>
    <row r="176" spans="1:9" ht="21.6" customHeight="1" x14ac:dyDescent="0.3">
      <c r="B176" s="93">
        <v>5</v>
      </c>
      <c r="C176" s="69" t="s">
        <v>76</v>
      </c>
      <c r="D176" s="70" t="s">
        <v>38</v>
      </c>
      <c r="E176" s="77">
        <v>318</v>
      </c>
      <c r="F176" s="78">
        <v>0</v>
      </c>
      <c r="H176" s="79">
        <f t="shared" si="26"/>
        <v>0</v>
      </c>
    </row>
    <row r="177" spans="2:8" ht="21.6" customHeight="1" x14ac:dyDescent="0.3">
      <c r="B177" s="93">
        <v>6</v>
      </c>
      <c r="C177" s="69" t="s">
        <v>141</v>
      </c>
      <c r="D177" s="70" t="s">
        <v>25</v>
      </c>
      <c r="E177" s="77">
        <v>2</v>
      </c>
      <c r="F177" s="78">
        <v>0</v>
      </c>
      <c r="H177" s="79">
        <f t="shared" si="26"/>
        <v>0</v>
      </c>
    </row>
    <row r="178" spans="2:8" ht="21.6" customHeight="1" x14ac:dyDescent="0.3">
      <c r="B178" s="93">
        <v>7</v>
      </c>
      <c r="C178" s="69" t="s">
        <v>77</v>
      </c>
      <c r="D178" s="70" t="s">
        <v>38</v>
      </c>
      <c r="E178" s="77">
        <v>363</v>
      </c>
      <c r="F178" s="78">
        <v>0</v>
      </c>
      <c r="H178" s="79">
        <f t="shared" si="26"/>
        <v>0</v>
      </c>
    </row>
    <row r="179" spans="2:8" ht="21.6" customHeight="1" x14ac:dyDescent="0.3">
      <c r="B179" s="93">
        <v>8</v>
      </c>
      <c r="C179" s="69" t="s">
        <v>30</v>
      </c>
      <c r="D179" s="70" t="s">
        <v>21</v>
      </c>
      <c r="E179" s="77">
        <f>SUM(E165:E172)</f>
        <v>7053</v>
      </c>
      <c r="F179" s="78">
        <v>0</v>
      </c>
      <c r="H179" s="79">
        <f t="shared" si="26"/>
        <v>0</v>
      </c>
    </row>
    <row r="180" spans="2:8" ht="21.6" customHeight="1" x14ac:dyDescent="0.3">
      <c r="B180" s="93">
        <v>9</v>
      </c>
      <c r="C180" s="69" t="s">
        <v>39</v>
      </c>
      <c r="D180" s="70" t="s">
        <v>21</v>
      </c>
      <c r="E180" s="77">
        <f>SUM(E165:E172)</f>
        <v>7053</v>
      </c>
      <c r="F180" s="78">
        <v>0</v>
      </c>
      <c r="H180" s="79">
        <f t="shared" si="26"/>
        <v>0</v>
      </c>
    </row>
    <row r="181" spans="2:8" ht="21.6" customHeight="1" x14ac:dyDescent="0.3">
      <c r="B181" s="93">
        <v>10</v>
      </c>
      <c r="C181" s="69" t="s">
        <v>78</v>
      </c>
      <c r="D181" s="70" t="s">
        <v>25</v>
      </c>
      <c r="E181" s="77">
        <v>67</v>
      </c>
      <c r="F181" s="78">
        <v>0</v>
      </c>
      <c r="H181" s="79">
        <f t="shared" si="26"/>
        <v>0</v>
      </c>
    </row>
    <row r="182" spans="2:8" ht="21.6" customHeight="1" x14ac:dyDescent="0.3">
      <c r="B182" s="93">
        <v>11</v>
      </c>
      <c r="C182" s="69" t="s">
        <v>92</v>
      </c>
      <c r="D182" s="70" t="s">
        <v>25</v>
      </c>
      <c r="E182" s="77">
        <v>6</v>
      </c>
      <c r="F182" s="78">
        <v>0</v>
      </c>
      <c r="H182" s="79">
        <f t="shared" si="26"/>
        <v>0</v>
      </c>
    </row>
    <row r="183" spans="2:8" ht="21.6" customHeight="1" x14ac:dyDescent="0.3">
      <c r="B183" s="93">
        <v>12</v>
      </c>
      <c r="C183" s="69" t="s">
        <v>93</v>
      </c>
      <c r="D183" s="70" t="s">
        <v>25</v>
      </c>
      <c r="E183" s="77">
        <v>7</v>
      </c>
      <c r="F183" s="78">
        <v>0</v>
      </c>
      <c r="H183" s="79">
        <f t="shared" si="26"/>
        <v>0</v>
      </c>
    </row>
    <row r="184" spans="2:8" ht="21.6" customHeight="1" x14ac:dyDescent="0.3">
      <c r="B184" s="93">
        <v>13</v>
      </c>
      <c r="C184" s="69" t="s">
        <v>95</v>
      </c>
      <c r="D184" s="70" t="s">
        <v>91</v>
      </c>
      <c r="E184" s="77">
        <v>48</v>
      </c>
      <c r="F184" s="78">
        <v>0</v>
      </c>
      <c r="H184" s="79">
        <f t="shared" si="26"/>
        <v>0</v>
      </c>
    </row>
    <row r="185" spans="2:8" ht="21.6" customHeight="1" x14ac:dyDescent="0.3">
      <c r="B185" s="93">
        <v>14</v>
      </c>
      <c r="C185" s="69" t="s">
        <v>94</v>
      </c>
      <c r="D185" s="70" t="s">
        <v>25</v>
      </c>
      <c r="E185" s="77">
        <v>27</v>
      </c>
      <c r="F185" s="78">
        <v>0</v>
      </c>
      <c r="H185" s="79">
        <f t="shared" si="26"/>
        <v>0</v>
      </c>
    </row>
    <row r="186" spans="2:8" ht="10.65" customHeight="1" x14ac:dyDescent="0.3">
      <c r="B186" s="70"/>
      <c r="C186" s="69"/>
      <c r="D186" s="70"/>
      <c r="F186" s="71"/>
      <c r="H186" s="71"/>
    </row>
    <row r="187" spans="2:8" s="11" customFormat="1" ht="16.2" customHeight="1" x14ac:dyDescent="0.3">
      <c r="B187" s="96"/>
      <c r="D187" s="96"/>
      <c r="E187" s="97"/>
      <c r="F187" s="92" t="s">
        <v>26</v>
      </c>
      <c r="G187"/>
      <c r="H187" s="79">
        <f>SUM(H165:H185)</f>
        <v>0</v>
      </c>
    </row>
    <row r="188" spans="2:8" ht="10.65" customHeight="1" thickBot="1" x14ac:dyDescent="0.35">
      <c r="B188" s="14"/>
      <c r="C188" s="13"/>
      <c r="D188" s="14"/>
      <c r="E188" s="36"/>
      <c r="F188" s="15"/>
      <c r="G188" s="13"/>
      <c r="H188" s="38"/>
    </row>
    <row r="189" spans="2:8" s="30" customFormat="1" ht="21.45" customHeight="1" thickBot="1" x14ac:dyDescent="0.35">
      <c r="B189" s="33"/>
      <c r="C189" s="164" t="s">
        <v>163</v>
      </c>
      <c r="D189" s="164"/>
      <c r="E189" s="164"/>
      <c r="F189" s="164"/>
      <c r="G189" s="32"/>
      <c r="H189" s="135">
        <f>SUM(H187,H70,H161,H144,H112,H104,H91,H50)</f>
        <v>0</v>
      </c>
    </row>
    <row r="190" spans="2:8" s="30" customFormat="1" ht="21.45" customHeight="1" x14ac:dyDescent="0.3">
      <c r="B190" s="136"/>
      <c r="C190" s="137"/>
      <c r="D190" s="137"/>
      <c r="E190" s="137"/>
      <c r="F190" s="137"/>
      <c r="H190" s="138"/>
    </row>
    <row r="191" spans="2:8" ht="10.65" customHeight="1" thickBot="1" x14ac:dyDescent="0.4">
      <c r="B191" s="14"/>
      <c r="C191" s="65"/>
      <c r="D191" s="65"/>
      <c r="E191" s="65"/>
      <c r="F191" s="65"/>
      <c r="G191" s="13"/>
      <c r="H191" s="66"/>
    </row>
    <row r="192" spans="2:8" s="11" customFormat="1" ht="16.2" customHeight="1" thickBot="1" x14ac:dyDescent="0.35">
      <c r="B192" s="42" t="s">
        <v>79</v>
      </c>
      <c r="C192" s="42"/>
      <c r="D192" s="63"/>
      <c r="E192" s="47"/>
      <c r="F192" s="47"/>
      <c r="G192" s="32"/>
      <c r="H192" s="44"/>
    </row>
    <row r="193" spans="2:8" ht="10.65" customHeight="1" x14ac:dyDescent="0.3">
      <c r="B193" s="68"/>
      <c r="C193" s="68"/>
      <c r="D193" s="69"/>
      <c r="E193" s="70"/>
      <c r="F193" s="71"/>
      <c r="H193" s="71"/>
    </row>
    <row r="194" spans="2:8" ht="21.6" customHeight="1" x14ac:dyDescent="0.3">
      <c r="B194" s="72">
        <v>1</v>
      </c>
      <c r="C194" s="69" t="s">
        <v>142</v>
      </c>
      <c r="D194" s="73"/>
      <c r="E194" s="74"/>
      <c r="F194" s="75"/>
      <c r="H194" s="71"/>
    </row>
    <row r="195" spans="2:8" ht="21.6" customHeight="1" x14ac:dyDescent="0.3">
      <c r="B195" s="72"/>
      <c r="C195" s="76" t="s">
        <v>104</v>
      </c>
      <c r="D195" s="73" t="s">
        <v>19</v>
      </c>
      <c r="E195" s="77">
        <v>16445</v>
      </c>
      <c r="F195" s="78">
        <v>0</v>
      </c>
      <c r="H195" s="79">
        <f t="shared" ref="H195:H197" si="28">SUM(E195*F195)</f>
        <v>0</v>
      </c>
    </row>
    <row r="196" spans="2:8" ht="21.6" customHeight="1" x14ac:dyDescent="0.3">
      <c r="B196" s="72"/>
      <c r="C196" s="80" t="s">
        <v>143</v>
      </c>
      <c r="D196" s="73" t="s">
        <v>19</v>
      </c>
      <c r="E196" s="81">
        <v>19835</v>
      </c>
      <c r="F196" s="82">
        <v>0</v>
      </c>
      <c r="H196" s="79">
        <f t="shared" si="28"/>
        <v>0</v>
      </c>
    </row>
    <row r="197" spans="2:8" ht="21.6" customHeight="1" x14ac:dyDescent="0.3">
      <c r="B197" s="72"/>
      <c r="C197" s="80" t="s">
        <v>50</v>
      </c>
      <c r="D197" s="73" t="s">
        <v>19</v>
      </c>
      <c r="E197" s="81">
        <v>19835</v>
      </c>
      <c r="F197" s="82">
        <v>0</v>
      </c>
      <c r="H197" s="79">
        <f t="shared" si="28"/>
        <v>0</v>
      </c>
    </row>
    <row r="198" spans="2:8" ht="10.65" customHeight="1" x14ac:dyDescent="0.3">
      <c r="B198" s="72"/>
      <c r="C198" s="80"/>
      <c r="D198" s="73"/>
      <c r="E198" s="81"/>
      <c r="F198" s="75"/>
      <c r="H198" s="71"/>
    </row>
    <row r="199" spans="2:8" ht="21.6" customHeight="1" x14ac:dyDescent="0.3">
      <c r="B199" s="72"/>
      <c r="C199" s="80"/>
      <c r="D199" s="73"/>
      <c r="E199" s="162" t="s">
        <v>164</v>
      </c>
      <c r="F199" s="162"/>
      <c r="H199" s="79">
        <f>SUM(H195:H197)</f>
        <v>0</v>
      </c>
    </row>
    <row r="200" spans="2:8" ht="21.6" customHeight="1" x14ac:dyDescent="0.3">
      <c r="B200" s="72">
        <v>2</v>
      </c>
      <c r="C200" s="69" t="s">
        <v>144</v>
      </c>
      <c r="D200" s="73"/>
      <c r="E200" s="74"/>
      <c r="F200" s="75"/>
      <c r="H200" s="71"/>
    </row>
    <row r="201" spans="2:8" ht="21.6" customHeight="1" x14ac:dyDescent="0.3">
      <c r="B201" s="72"/>
      <c r="C201" s="76" t="s">
        <v>49</v>
      </c>
      <c r="D201" s="73" t="s">
        <v>19</v>
      </c>
      <c r="E201" s="77">
        <v>3730</v>
      </c>
      <c r="F201" s="78">
        <v>0</v>
      </c>
      <c r="H201" s="79">
        <f t="shared" ref="H201:H204" si="29">SUM(E201*F201)</f>
        <v>0</v>
      </c>
    </row>
    <row r="202" spans="2:8" ht="21.6" customHeight="1" x14ac:dyDescent="0.3">
      <c r="B202" s="72"/>
      <c r="C202" s="76" t="s">
        <v>107</v>
      </c>
      <c r="D202" s="73" t="s">
        <v>19</v>
      </c>
      <c r="E202" s="77">
        <v>3730</v>
      </c>
      <c r="F202" s="78">
        <v>0</v>
      </c>
      <c r="H202" s="79">
        <f t="shared" ref="H202" si="30">SUM(E202*F202)</f>
        <v>0</v>
      </c>
    </row>
    <row r="203" spans="2:8" ht="21.6" customHeight="1" x14ac:dyDescent="0.3">
      <c r="B203" s="72"/>
      <c r="C203" s="80" t="s">
        <v>149</v>
      </c>
      <c r="D203" s="73" t="s">
        <v>19</v>
      </c>
      <c r="E203" s="81">
        <v>4370</v>
      </c>
      <c r="F203" s="82">
        <v>0</v>
      </c>
      <c r="H203" s="79">
        <f t="shared" si="29"/>
        <v>0</v>
      </c>
    </row>
    <row r="204" spans="2:8" ht="21.6" customHeight="1" x14ac:dyDescent="0.3">
      <c r="B204" s="72"/>
      <c r="C204" s="80" t="s">
        <v>105</v>
      </c>
      <c r="D204" s="73" t="s">
        <v>19</v>
      </c>
      <c r="E204" s="81">
        <v>4370</v>
      </c>
      <c r="F204" s="82">
        <v>0</v>
      </c>
      <c r="H204" s="79">
        <f t="shared" si="29"/>
        <v>0</v>
      </c>
    </row>
    <row r="205" spans="2:8" ht="10.65" customHeight="1" x14ac:dyDescent="0.3">
      <c r="B205" s="72"/>
      <c r="C205" s="80"/>
      <c r="D205" s="73"/>
      <c r="E205" s="81"/>
      <c r="F205" s="75"/>
      <c r="H205" s="71"/>
    </row>
    <row r="206" spans="2:8" ht="21.6" customHeight="1" x14ac:dyDescent="0.3">
      <c r="B206" s="72"/>
      <c r="C206" s="80"/>
      <c r="D206" s="73"/>
      <c r="E206" s="162" t="s">
        <v>165</v>
      </c>
      <c r="F206" s="162"/>
      <c r="H206" s="79">
        <f>SUM(H201:H204)</f>
        <v>0</v>
      </c>
    </row>
    <row r="207" spans="2:8" ht="21.6" customHeight="1" x14ac:dyDescent="0.3">
      <c r="B207" s="72">
        <v>3</v>
      </c>
      <c r="C207" s="69" t="s">
        <v>145</v>
      </c>
      <c r="D207" s="73"/>
      <c r="E207" s="139"/>
      <c r="F207" s="139"/>
      <c r="H207" s="71"/>
    </row>
    <row r="208" spans="2:8" ht="21.6" customHeight="1" x14ac:dyDescent="0.3">
      <c r="B208" s="72"/>
      <c r="C208" s="76" t="s">
        <v>146</v>
      </c>
      <c r="D208" s="73" t="s">
        <v>19</v>
      </c>
      <c r="E208" s="77">
        <v>330</v>
      </c>
      <c r="F208" s="78">
        <v>0</v>
      </c>
      <c r="H208" s="79">
        <f t="shared" ref="H208:H209" si="31">SUM(E208*F208)</f>
        <v>0</v>
      </c>
    </row>
    <row r="209" spans="1:8" ht="21.6" customHeight="1" x14ac:dyDescent="0.3">
      <c r="B209" s="72"/>
      <c r="C209" s="76" t="s">
        <v>150</v>
      </c>
      <c r="D209" s="73" t="s">
        <v>19</v>
      </c>
      <c r="E209" s="77">
        <v>660</v>
      </c>
      <c r="F209" s="78">
        <v>0</v>
      </c>
      <c r="H209" s="79">
        <f t="shared" si="31"/>
        <v>0</v>
      </c>
    </row>
    <row r="210" spans="1:8" ht="10.65" customHeight="1" x14ac:dyDescent="0.3">
      <c r="B210" s="72"/>
      <c r="C210" s="76"/>
      <c r="D210" s="73"/>
      <c r="E210" s="77"/>
      <c r="F210" s="75"/>
      <c r="H210" s="91"/>
    </row>
    <row r="211" spans="1:8" ht="21.6" customHeight="1" x14ac:dyDescent="0.3">
      <c r="B211" s="72"/>
      <c r="C211" s="76"/>
      <c r="D211" s="73"/>
      <c r="E211" s="162" t="s">
        <v>166</v>
      </c>
      <c r="F211" s="162"/>
      <c r="H211" s="79">
        <f>SUM(H208:H209)</f>
        <v>0</v>
      </c>
    </row>
    <row r="212" spans="1:8" ht="21.6" customHeight="1" x14ac:dyDescent="0.3">
      <c r="A212" s="67"/>
      <c r="B212" s="83">
        <v>4</v>
      </c>
      <c r="C212" s="163" t="s">
        <v>172</v>
      </c>
      <c r="D212" s="163"/>
      <c r="E212" s="163"/>
      <c r="F212" s="85"/>
      <c r="G212" s="67"/>
      <c r="H212" s="86"/>
    </row>
    <row r="213" spans="1:8" ht="21.6" customHeight="1" x14ac:dyDescent="0.3">
      <c r="A213" s="67"/>
      <c r="B213" s="83"/>
      <c r="C213" s="87" t="s">
        <v>147</v>
      </c>
      <c r="D213" s="84" t="s">
        <v>19</v>
      </c>
      <c r="E213" s="88">
        <v>10400</v>
      </c>
      <c r="F213" s="89">
        <v>0</v>
      </c>
      <c r="G213" s="67"/>
      <c r="H213" s="90">
        <f t="shared" ref="H213:H214" si="32">SUM(E213*F213)</f>
        <v>0</v>
      </c>
    </row>
    <row r="214" spans="1:8" ht="21.6" customHeight="1" x14ac:dyDescent="0.3">
      <c r="A214" s="67"/>
      <c r="B214" s="83"/>
      <c r="C214" s="87" t="s">
        <v>148</v>
      </c>
      <c r="D214" s="84" t="s">
        <v>19</v>
      </c>
      <c r="E214" s="88">
        <v>7675</v>
      </c>
      <c r="F214" s="89">
        <v>0</v>
      </c>
      <c r="G214" s="67"/>
      <c r="H214" s="90">
        <f t="shared" si="32"/>
        <v>0</v>
      </c>
    </row>
    <row r="215" spans="1:8" ht="21.6" customHeight="1" x14ac:dyDescent="0.3">
      <c r="A215" s="67"/>
      <c r="B215" s="83"/>
      <c r="C215" s="87" t="s">
        <v>151</v>
      </c>
      <c r="D215" s="84" t="s">
        <v>19</v>
      </c>
      <c r="E215" s="88">
        <v>80</v>
      </c>
      <c r="F215" s="89">
        <v>0</v>
      </c>
      <c r="G215" s="67"/>
      <c r="H215" s="90">
        <f t="shared" ref="H215:H217" si="33">SUM(E215*F215)</f>
        <v>0</v>
      </c>
    </row>
    <row r="216" spans="1:8" ht="21.6" customHeight="1" x14ac:dyDescent="0.3">
      <c r="A216" s="67"/>
      <c r="B216" s="83"/>
      <c r="C216" s="87" t="s">
        <v>152</v>
      </c>
      <c r="D216" s="84" t="s">
        <v>19</v>
      </c>
      <c r="E216" s="88">
        <v>15305</v>
      </c>
      <c r="F216" s="89">
        <v>0</v>
      </c>
      <c r="G216" s="67"/>
      <c r="H216" s="90">
        <f t="shared" si="33"/>
        <v>0</v>
      </c>
    </row>
    <row r="217" spans="1:8" ht="21.6" customHeight="1" x14ac:dyDescent="0.3">
      <c r="A217" s="67"/>
      <c r="B217" s="83"/>
      <c r="C217" s="87" t="s">
        <v>153</v>
      </c>
      <c r="D217" s="84" t="s">
        <v>19</v>
      </c>
      <c r="E217" s="88">
        <v>12580</v>
      </c>
      <c r="F217" s="89">
        <v>0</v>
      </c>
      <c r="G217" s="67"/>
      <c r="H217" s="90">
        <f t="shared" si="33"/>
        <v>0</v>
      </c>
    </row>
    <row r="218" spans="1:8" ht="10.65" customHeight="1" x14ac:dyDescent="0.3">
      <c r="A218" s="67"/>
      <c r="B218" s="83"/>
      <c r="C218" s="87"/>
      <c r="D218" s="84"/>
      <c r="E218" s="88"/>
      <c r="F218" s="85"/>
      <c r="G218" s="67"/>
      <c r="H218" s="86"/>
    </row>
    <row r="219" spans="1:8" ht="21.45" customHeight="1" x14ac:dyDescent="0.3">
      <c r="A219" s="67"/>
      <c r="B219" s="83"/>
      <c r="C219" s="87"/>
      <c r="D219" s="84"/>
      <c r="E219" s="162" t="s">
        <v>167</v>
      </c>
      <c r="F219" s="162"/>
      <c r="H219" s="79">
        <f>SUM(H213:H217)</f>
        <v>0</v>
      </c>
    </row>
    <row r="220" spans="1:8" ht="10.5" customHeight="1" x14ac:dyDescent="0.3">
      <c r="A220" s="67"/>
      <c r="B220" s="83"/>
      <c r="C220" s="87"/>
      <c r="D220" s="84"/>
      <c r="E220" s="92"/>
      <c r="F220" s="92"/>
      <c r="H220" s="91"/>
    </row>
    <row r="221" spans="1:8" ht="21.6" customHeight="1" x14ac:dyDescent="0.3">
      <c r="B221" s="72">
        <v>5</v>
      </c>
      <c r="C221" s="69" t="s">
        <v>180</v>
      </c>
      <c r="D221" s="73" t="s">
        <v>32</v>
      </c>
      <c r="E221" s="141">
        <v>56465</v>
      </c>
      <c r="F221" s="78">
        <v>0</v>
      </c>
      <c r="H221" s="79">
        <f t="shared" ref="H221" si="34">SUM(E221*F221)</f>
        <v>0</v>
      </c>
    </row>
    <row r="222" spans="1:8" ht="10.65" customHeight="1" x14ac:dyDescent="0.3">
      <c r="D222" s="62"/>
      <c r="E222" s="77"/>
      <c r="F222" s="71"/>
      <c r="H222" s="91"/>
    </row>
    <row r="223" spans="1:8" ht="21.6" customHeight="1" x14ac:dyDescent="0.3">
      <c r="E223" s="162" t="s">
        <v>168</v>
      </c>
      <c r="F223" s="162"/>
      <c r="H223" s="79">
        <f>SUM(H221)</f>
        <v>0</v>
      </c>
    </row>
    <row r="224" spans="1:8" ht="15.6" customHeight="1" x14ac:dyDescent="0.3">
      <c r="B224" s="2"/>
      <c r="C224" s="2"/>
      <c r="D224" s="2"/>
      <c r="E224" s="2"/>
      <c r="F224" s="1"/>
      <c r="G224" s="3"/>
      <c r="H224" s="6"/>
    </row>
    <row r="225" spans="2:8" ht="15.6" customHeight="1" x14ac:dyDescent="0.3">
      <c r="B225" s="2"/>
      <c r="C225" s="2"/>
      <c r="D225" s="2"/>
      <c r="E225" s="2"/>
    </row>
    <row r="226" spans="2:8" ht="15.6" customHeight="1" x14ac:dyDescent="0.3">
      <c r="B226" s="2"/>
      <c r="C226" s="2"/>
      <c r="D226" s="2"/>
      <c r="E226" s="2"/>
      <c r="F226" s="1"/>
      <c r="G226" s="3"/>
      <c r="H226" s="4"/>
    </row>
    <row r="227" spans="2:8" ht="15.6" customHeight="1" x14ac:dyDescent="0.3">
      <c r="B227" s="2"/>
      <c r="C227" s="2"/>
      <c r="D227" s="2"/>
      <c r="E227" s="2"/>
      <c r="F227" s="1"/>
      <c r="G227" s="3"/>
      <c r="H227" s="4"/>
    </row>
    <row r="228" spans="2:8" ht="15.6" customHeight="1" x14ac:dyDescent="0.3">
      <c r="B228" s="2"/>
      <c r="C228" s="2"/>
      <c r="D228" s="2"/>
      <c r="E228" s="2"/>
      <c r="F228" s="1"/>
      <c r="G228" s="3"/>
      <c r="H228" s="4"/>
    </row>
    <row r="229" spans="2:8" ht="15.6" customHeight="1" x14ac:dyDescent="0.3">
      <c r="B229" s="2"/>
      <c r="C229" s="2"/>
      <c r="D229" s="2"/>
      <c r="E229" s="2"/>
      <c r="F229" s="1"/>
      <c r="G229" s="3"/>
      <c r="H229" s="4"/>
    </row>
    <row r="230" spans="2:8" ht="15.6" x14ac:dyDescent="0.3">
      <c r="B230" s="2"/>
      <c r="C230" s="2"/>
      <c r="D230" s="2"/>
      <c r="E230" s="2"/>
      <c r="F230" s="1"/>
      <c r="G230" s="3"/>
      <c r="H230" s="4"/>
    </row>
    <row r="231" spans="2:8" ht="15.6" x14ac:dyDescent="0.3">
      <c r="B231" s="2"/>
      <c r="C231" s="2"/>
      <c r="D231" s="2"/>
      <c r="E231" s="2"/>
      <c r="F231" s="1"/>
      <c r="G231" s="3"/>
      <c r="H231" s="4"/>
    </row>
    <row r="232" spans="2:8" ht="15.6" x14ac:dyDescent="0.3">
      <c r="B232" s="2"/>
      <c r="C232" s="2"/>
      <c r="D232" s="2"/>
      <c r="E232" s="2"/>
      <c r="F232" s="1"/>
      <c r="G232" s="3"/>
      <c r="H232" s="4"/>
    </row>
    <row r="233" spans="2:8" ht="15.6" x14ac:dyDescent="0.3">
      <c r="C233" s="2"/>
      <c r="D233" s="2"/>
      <c r="E233" s="2"/>
      <c r="F233" s="1"/>
      <c r="G233" s="3"/>
      <c r="H233" s="4"/>
    </row>
  </sheetData>
  <protectedRanges>
    <protectedRange password="DA9B" sqref="E203:E205 C23:E35 C37:E40 E196:E198" name="Range1"/>
    <protectedRange password="DA9B" sqref="C73:E90" name="Range1_1"/>
  </protectedRanges>
  <mergeCells count="19">
    <mergeCell ref="C189:F189"/>
    <mergeCell ref="B1:H1"/>
    <mergeCell ref="B2:H2"/>
    <mergeCell ref="D5:E5"/>
    <mergeCell ref="D7:F7"/>
    <mergeCell ref="D8:F8"/>
    <mergeCell ref="B12:I12"/>
    <mergeCell ref="B13:I13"/>
    <mergeCell ref="B14:I14"/>
    <mergeCell ref="G10:H10"/>
    <mergeCell ref="D10:E10"/>
    <mergeCell ref="C143:C144"/>
    <mergeCell ref="B3:H3"/>
    <mergeCell ref="E223:F223"/>
    <mergeCell ref="E199:F199"/>
    <mergeCell ref="E211:F211"/>
    <mergeCell ref="E206:F206"/>
    <mergeCell ref="E219:F219"/>
    <mergeCell ref="C212:E212"/>
  </mergeCells>
  <pageMargins left="0.5" right="0.5" top="0.5" bottom="0.5" header="0.3" footer="0.3"/>
  <pageSetup scale="70" fitToHeight="0" orientation="portrait" r:id="rId1"/>
  <headerFooter>
    <oddFooter>&amp;L&amp;7&amp;Z&amp;F&amp;C&amp;"Times New Roman,Regular"&amp;10&amp;P of &amp;N&amp;R&amp;7&amp;A-Bid From</oddFooter>
  </headerFooter>
  <rowBreaks count="5" manualBreakCount="5">
    <brk id="50" max="8" man="1"/>
    <brk id="91" max="8" man="1"/>
    <brk id="112" max="8" man="1"/>
    <brk id="162" max="8" man="1"/>
    <brk id="191"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A07B4B88D4774D9EB6939B4C3DB633" ma:contentTypeVersion="20" ma:contentTypeDescription="Create a new document." ma:contentTypeScope="" ma:versionID="7fafd1b5fc736e0a8be708c0ba5b688a">
  <xsd:schema xmlns:xsd="http://www.w3.org/2001/XMLSchema" xmlns:xs="http://www.w3.org/2001/XMLSchema" xmlns:p="http://schemas.microsoft.com/office/2006/metadata/properties" xmlns:ns2="1125f2ea-6fa4-4e93-aa7d-373e866caefb" xmlns:ns3="c862b2bd-0d6d-4f83-851d-0653fdf54da5" targetNamespace="http://schemas.microsoft.com/office/2006/metadata/properties" ma:root="true" ma:fieldsID="59a17a0736c56654584246203f17bd1e" ns2:_="" ns3:_="">
    <xsd:import namespace="1125f2ea-6fa4-4e93-aa7d-373e866caefb"/>
    <xsd:import namespace="c862b2bd-0d6d-4f83-851d-0653fdf54da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BusinessUser"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element ref="ns3:MediaServiceLocation" minOccurs="0"/>
                <xsd:element ref="ns3:MediaLengthInSeconds" minOccurs="0"/>
                <xsd:element ref="ns3:JobNumber" minOccurs="0"/>
                <xsd:element ref="ns3:LOOK"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25f2ea-6fa4-4e93-aa7d-373e866caef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ffc94ef9-f67c-4b6e-a0fe-e436fba2aef6}" ma:internalName="TaxCatchAll" ma:showField="CatchAllData" ma:web="1125f2ea-6fa4-4e93-aa7d-373e866caef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862b2bd-0d6d-4f83-851d-0653fdf54da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BusinessUser" ma:index="14" nillable="true" ma:displayName="Business User" ma:format="Dropdown" ma:list="UserInfo" ma:SharePointGroup="0" ma:internalName="BusinessUs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bbd14d0c-3e4c-4726-b891-7456bf9f6132"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JobNumber" ma:index="24" nillable="true" ma:displayName="Job Number" ma:description="Job Number" ma:format="Dropdown" ma:internalName="JobNumber" ma:percentage="FALSE">
      <xsd:simpleType>
        <xsd:restriction base="dms:Number"/>
      </xsd:simpleType>
    </xsd:element>
    <xsd:element name="LOOK" ma:index="25" nillable="true" ma:displayName="LOOK" ma:format="Dropdown" ma:list="e22ac746-fabb-464b-b3ce-ed53a4b687cb" ma:internalName="LOOK" ma:showField="Modified">
      <xsd:simpleType>
        <xsd:restriction base="dms:Lookup"/>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125f2ea-6fa4-4e93-aa7d-373e866caefb" xsi:nil="true"/>
    <lcf76f155ced4ddcb4097134ff3c332f xmlns="c862b2bd-0d6d-4f83-851d-0653fdf54da5">
      <Terms xmlns="http://schemas.microsoft.com/office/infopath/2007/PartnerControls"/>
    </lcf76f155ced4ddcb4097134ff3c332f>
    <BusinessUser xmlns="c862b2bd-0d6d-4f83-851d-0653fdf54da5">
      <UserInfo>
        <DisplayName/>
        <AccountId xsi:nil="true"/>
        <AccountType/>
      </UserInfo>
    </BusinessUser>
    <LOOK xmlns="c862b2bd-0d6d-4f83-851d-0653fdf54da5" xsi:nil="true"/>
    <JobNumber xmlns="c862b2bd-0d6d-4f83-851d-0653fdf54da5" xsi:nil="true"/>
  </documentManagement>
</p:properties>
</file>

<file path=customXml/itemProps1.xml><?xml version="1.0" encoding="utf-8"?>
<ds:datastoreItem xmlns:ds="http://schemas.openxmlformats.org/officeDocument/2006/customXml" ds:itemID="{A045B48C-63CA-4603-A873-10727A7958F1}"/>
</file>

<file path=customXml/itemProps2.xml><?xml version="1.0" encoding="utf-8"?>
<ds:datastoreItem xmlns:ds="http://schemas.openxmlformats.org/officeDocument/2006/customXml" ds:itemID="{7936A997-F38C-4E16-BFCB-2CCFD705412C}"/>
</file>

<file path=customXml/itemProps3.xml><?xml version="1.0" encoding="utf-8"?>
<ds:datastoreItem xmlns:ds="http://schemas.openxmlformats.org/officeDocument/2006/customXml" ds:itemID="{C174AD93-EE89-4B49-974F-540D747072C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Meyer Ranch Unit 16</vt:lpstr>
      <vt:lpstr>'Meyer Ranch Unit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Garret Kizer @PD</dc:creator>
  <cp:lastModifiedBy>Austin Leddy</cp:lastModifiedBy>
  <cp:lastPrinted>2025-05-09T18:23:18Z</cp:lastPrinted>
  <dcterms:created xsi:type="dcterms:W3CDTF">2020-01-09T21:48:05Z</dcterms:created>
  <dcterms:modified xsi:type="dcterms:W3CDTF">2025-05-12T16:00:27Z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0x010100F8A07B4B88D4774D9EB6939B4C3DB633</vt:lpwstr>
  </property>
</Properties>
</file>