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26\10\06\Specs\241213\"/>
    </mc:Choice>
  </mc:AlternateContent>
  <xr:revisionPtr revIDLastSave="0" documentId="13_ncr:1_{EC510295-5BEB-4FFC-B59F-F0B49BB039AE}" xr6:coauthVersionLast="47" xr6:coauthVersionMax="47" xr10:uidLastSave="{00000000-0000-0000-0000-000000000000}"/>
  <bookViews>
    <workbookView xWindow="28680" yWindow="-120" windowWidth="29040" windowHeight="17790" xr2:uid="{00000000-000D-0000-FFFF-FFFF00000000}"/>
  </bookViews>
  <sheets>
    <sheet name="Sheet1" sheetId="2" r:id="rId1"/>
    <sheet name="Equipment Lis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1" i="2" l="1"/>
  <c r="S21" i="2"/>
  <c r="P21" i="2"/>
  <c r="J21" i="2"/>
  <c r="G21" i="2"/>
  <c r="V20" i="2"/>
  <c r="S20" i="2"/>
  <c r="P20" i="2"/>
  <c r="M20" i="2"/>
  <c r="J20" i="2"/>
  <c r="G20" i="2"/>
  <c r="M82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V66" i="2"/>
  <c r="S66" i="2"/>
  <c r="P66" i="2"/>
  <c r="M66" i="2"/>
  <c r="J66" i="2"/>
  <c r="G66" i="2"/>
  <c r="V65" i="2"/>
  <c r="S65" i="2"/>
  <c r="P65" i="2"/>
  <c r="M65" i="2"/>
  <c r="J65" i="2"/>
  <c r="G65" i="2"/>
  <c r="V48" i="2"/>
  <c r="S48" i="2"/>
  <c r="P48" i="2"/>
  <c r="J48" i="2"/>
  <c r="G48" i="2"/>
  <c r="V47" i="2"/>
  <c r="S47" i="2"/>
  <c r="P47" i="2"/>
  <c r="J47" i="2"/>
  <c r="G47" i="2"/>
  <c r="V46" i="2"/>
  <c r="S46" i="2"/>
  <c r="P46" i="2"/>
  <c r="J46" i="2"/>
  <c r="G46" i="2"/>
  <c r="V45" i="2"/>
  <c r="S45" i="2"/>
  <c r="P45" i="2"/>
  <c r="J45" i="2"/>
  <c r="G45" i="2"/>
  <c r="V52" i="2"/>
  <c r="S52" i="2"/>
  <c r="P52" i="2"/>
  <c r="J52" i="2"/>
  <c r="G52" i="2"/>
  <c r="V51" i="2"/>
  <c r="S51" i="2"/>
  <c r="P51" i="2"/>
  <c r="J51" i="2"/>
  <c r="G51" i="2"/>
  <c r="V50" i="2"/>
  <c r="S50" i="2"/>
  <c r="P50" i="2"/>
  <c r="J50" i="2"/>
  <c r="G50" i="2"/>
  <c r="V49" i="2"/>
  <c r="S49" i="2"/>
  <c r="P49" i="2"/>
  <c r="J49" i="2"/>
  <c r="G49" i="2"/>
  <c r="V54" i="2"/>
  <c r="S54" i="2"/>
  <c r="P54" i="2"/>
  <c r="J54" i="2"/>
  <c r="G54" i="2"/>
  <c r="V53" i="2"/>
  <c r="S53" i="2"/>
  <c r="P53" i="2"/>
  <c r="J53" i="2"/>
  <c r="G53" i="2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V29" i="2"/>
  <c r="S29" i="2"/>
  <c r="P29" i="2"/>
  <c r="M29" i="2"/>
  <c r="J29" i="2"/>
  <c r="G29" i="2"/>
  <c r="V16" i="2"/>
  <c r="S16" i="2"/>
  <c r="P16" i="2"/>
  <c r="J16" i="2"/>
  <c r="G16" i="2"/>
  <c r="V15" i="2"/>
  <c r="S15" i="2"/>
  <c r="P15" i="2"/>
  <c r="J15" i="2"/>
  <c r="G15" i="2"/>
  <c r="V13" i="2"/>
  <c r="S13" i="2"/>
  <c r="P13" i="2"/>
  <c r="J13" i="2"/>
  <c r="G13" i="2"/>
  <c r="V12" i="2"/>
  <c r="S12" i="2"/>
  <c r="P12" i="2"/>
  <c r="J12" i="2"/>
  <c r="G12" i="2"/>
  <c r="V11" i="2"/>
  <c r="S11" i="2"/>
  <c r="P11" i="2"/>
  <c r="M11" i="2"/>
  <c r="J11" i="2"/>
  <c r="G11" i="2"/>
  <c r="S84" i="2"/>
  <c r="S83" i="2"/>
  <c r="S81" i="2"/>
  <c r="S80" i="2"/>
  <c r="S79" i="2"/>
  <c r="S78" i="2"/>
  <c r="S77" i="2"/>
  <c r="S76" i="2"/>
  <c r="S75" i="2"/>
  <c r="V84" i="2"/>
  <c r="V83" i="2"/>
  <c r="V81" i="2"/>
  <c r="V80" i="2"/>
  <c r="V79" i="2"/>
  <c r="V78" i="2"/>
  <c r="V77" i="2"/>
  <c r="V76" i="2"/>
  <c r="V75" i="2"/>
  <c r="P84" i="2"/>
  <c r="P83" i="2"/>
  <c r="P81" i="2"/>
  <c r="P80" i="2"/>
  <c r="P79" i="2"/>
  <c r="P78" i="2"/>
  <c r="P77" i="2"/>
  <c r="P76" i="2"/>
  <c r="P75" i="2"/>
  <c r="P44" i="2"/>
  <c r="P43" i="2"/>
  <c r="P42" i="2"/>
  <c r="P41" i="2"/>
  <c r="P40" i="2"/>
  <c r="P39" i="2"/>
  <c r="P38" i="2"/>
  <c r="P37" i="2"/>
  <c r="S44" i="2"/>
  <c r="S43" i="2"/>
  <c r="S42" i="2"/>
  <c r="S41" i="2"/>
  <c r="S40" i="2"/>
  <c r="S39" i="2"/>
  <c r="S38" i="2"/>
  <c r="S37" i="2"/>
  <c r="V44" i="2"/>
  <c r="V43" i="2"/>
  <c r="V42" i="2"/>
  <c r="V41" i="2"/>
  <c r="V40" i="2"/>
  <c r="V39" i="2"/>
  <c r="V38" i="2"/>
  <c r="V37" i="2"/>
  <c r="V35" i="2"/>
  <c r="V34" i="2"/>
  <c r="V33" i="2"/>
  <c r="V28" i="2"/>
  <c r="V27" i="2"/>
  <c r="V26" i="2"/>
  <c r="V25" i="2"/>
  <c r="V24" i="2"/>
  <c r="V23" i="2"/>
  <c r="S35" i="2"/>
  <c r="S34" i="2"/>
  <c r="S33" i="2"/>
  <c r="S28" i="2"/>
  <c r="S27" i="2"/>
  <c r="S26" i="2"/>
  <c r="S25" i="2"/>
  <c r="S24" i="2"/>
  <c r="S23" i="2"/>
  <c r="P35" i="2"/>
  <c r="P34" i="2"/>
  <c r="P33" i="2"/>
  <c r="P28" i="2"/>
  <c r="P27" i="2"/>
  <c r="P26" i="2"/>
  <c r="P25" i="2"/>
  <c r="P24" i="2"/>
  <c r="P23" i="2"/>
  <c r="J84" i="2"/>
  <c r="J83" i="2"/>
  <c r="J81" i="2"/>
  <c r="J80" i="2"/>
  <c r="J79" i="2"/>
  <c r="J78" i="2"/>
  <c r="J77" i="2"/>
  <c r="J76" i="2"/>
  <c r="J75" i="2"/>
  <c r="J44" i="2"/>
  <c r="J43" i="2"/>
  <c r="J42" i="2"/>
  <c r="J41" i="2"/>
  <c r="J40" i="2"/>
  <c r="J39" i="2"/>
  <c r="J38" i="2"/>
  <c r="J37" i="2"/>
  <c r="J35" i="2"/>
  <c r="J34" i="2"/>
  <c r="J33" i="2"/>
  <c r="J28" i="2"/>
  <c r="J27" i="2"/>
  <c r="J26" i="2"/>
  <c r="J25" i="2"/>
  <c r="J24" i="2"/>
  <c r="J23" i="2"/>
  <c r="V18" i="2"/>
  <c r="V17" i="2"/>
  <c r="V14" i="2"/>
  <c r="V10" i="2"/>
  <c r="V9" i="2"/>
  <c r="V8" i="2"/>
  <c r="V7" i="2"/>
  <c r="V6" i="2"/>
  <c r="V5" i="2"/>
  <c r="V4" i="2"/>
  <c r="S18" i="2"/>
  <c r="S17" i="2"/>
  <c r="S14" i="2"/>
  <c r="S10" i="2"/>
  <c r="S9" i="2"/>
  <c r="S8" i="2"/>
  <c r="S7" i="2"/>
  <c r="S6" i="2"/>
  <c r="S5" i="2"/>
  <c r="S4" i="2"/>
  <c r="P18" i="2"/>
  <c r="P17" i="2"/>
  <c r="P14" i="2"/>
  <c r="P10" i="2"/>
  <c r="P9" i="2"/>
  <c r="P8" i="2"/>
  <c r="P7" i="2"/>
  <c r="P6" i="2"/>
  <c r="P5" i="2"/>
  <c r="P4" i="2"/>
  <c r="J18" i="2"/>
  <c r="J17" i="2"/>
  <c r="J14" i="2"/>
  <c r="J10" i="2"/>
  <c r="J9" i="2"/>
  <c r="J8" i="2"/>
  <c r="J7" i="2"/>
  <c r="J6" i="2"/>
  <c r="J5" i="2"/>
  <c r="J4" i="2"/>
  <c r="G84" i="2"/>
  <c r="G83" i="2"/>
  <c r="G81" i="2"/>
  <c r="G80" i="2"/>
  <c r="G79" i="2"/>
  <c r="G78" i="2"/>
  <c r="G77" i="2"/>
  <c r="G76" i="2"/>
  <c r="G75" i="2"/>
  <c r="G44" i="2"/>
  <c r="G43" i="2"/>
  <c r="G42" i="2"/>
  <c r="G41" i="2"/>
  <c r="G40" i="2"/>
  <c r="G39" i="2"/>
  <c r="G38" i="2"/>
  <c r="G37" i="2"/>
  <c r="G35" i="2"/>
  <c r="G34" i="2"/>
  <c r="G33" i="2"/>
  <c r="G28" i="2"/>
  <c r="G27" i="2"/>
  <c r="G26" i="2"/>
  <c r="G25" i="2"/>
  <c r="G24" i="2"/>
  <c r="G23" i="2"/>
  <c r="G5" i="2"/>
  <c r="G6" i="2"/>
  <c r="G7" i="2"/>
  <c r="G8" i="2"/>
  <c r="G9" i="2"/>
  <c r="G10" i="2"/>
  <c r="G14" i="2"/>
  <c r="G17" i="2"/>
  <c r="G18" i="2"/>
  <c r="G4" i="2"/>
  <c r="M7" i="2"/>
  <c r="M4" i="2"/>
  <c r="M8" i="2"/>
  <c r="P3" i="2" l="1"/>
  <c r="V3" i="2"/>
  <c r="J22" i="2"/>
  <c r="J36" i="2"/>
  <c r="J82" i="2"/>
  <c r="J64" i="2" s="1"/>
  <c r="P22" i="2"/>
  <c r="P19" i="2" s="1"/>
  <c r="S22" i="2"/>
  <c r="V22" i="2"/>
  <c r="V19" i="2" s="1"/>
  <c r="V36" i="2"/>
  <c r="S36" i="2"/>
  <c r="P36" i="2"/>
  <c r="P82" i="2"/>
  <c r="P64" i="2" s="1"/>
  <c r="V82" i="2"/>
  <c r="V64" i="2" s="1"/>
  <c r="S82" i="2"/>
  <c r="S64" i="2" s="1"/>
  <c r="G22" i="2"/>
  <c r="G36" i="2"/>
  <c r="G82" i="2"/>
  <c r="G64" i="2" s="1"/>
  <c r="M85" i="2"/>
  <c r="V60" i="2"/>
  <c r="V57" i="2"/>
  <c r="V56" i="2"/>
  <c r="V55" i="2"/>
  <c r="V62" i="2"/>
  <c r="V61" i="2"/>
  <c r="V63" i="2"/>
  <c r="M14" i="2"/>
  <c r="M39" i="2"/>
  <c r="M38" i="2"/>
  <c r="M37" i="2"/>
  <c r="M76" i="2"/>
  <c r="M77" i="2"/>
  <c r="M78" i="2"/>
  <c r="M79" i="2"/>
  <c r="M80" i="2"/>
  <c r="M81" i="2"/>
  <c r="M83" i="2"/>
  <c r="M84" i="2"/>
  <c r="M75" i="2"/>
  <c r="J3" i="2" l="1"/>
  <c r="J19" i="2"/>
  <c r="G3" i="2"/>
  <c r="G19" i="2"/>
  <c r="S3" i="2"/>
  <c r="S19" i="2"/>
  <c r="M36" i="2"/>
  <c r="M64" i="2"/>
  <c r="M24" i="2"/>
  <c r="M25" i="2"/>
  <c r="M26" i="2"/>
  <c r="M27" i="2"/>
  <c r="M28" i="2"/>
  <c r="M33" i="2"/>
  <c r="M34" i="2"/>
  <c r="M35" i="2"/>
  <c r="M23" i="2"/>
  <c r="M19" i="2" l="1"/>
  <c r="M3" i="2"/>
  <c r="G85" i="2"/>
  <c r="M22" i="2"/>
</calcChain>
</file>

<file path=xl/sharedStrings.xml><?xml version="1.0" encoding="utf-8"?>
<sst xmlns="http://schemas.openxmlformats.org/spreadsheetml/2006/main" count="213" uniqueCount="96">
  <si>
    <t>LF</t>
  </si>
  <si>
    <t>EA</t>
  </si>
  <si>
    <t>UNIT</t>
  </si>
  <si>
    <t>DESCRIPTION</t>
  </si>
  <si>
    <t>QTY</t>
  </si>
  <si>
    <t>AMOUNT</t>
  </si>
  <si>
    <t>UNIT PRICE</t>
  </si>
  <si>
    <t>ITEM NO.</t>
  </si>
  <si>
    <t>SUBTOTAL:</t>
  </si>
  <si>
    <t>TOTAL BID PRICE</t>
  </si>
  <si>
    <t>Testing (Sewer)</t>
  </si>
  <si>
    <t>Trench Protection</t>
  </si>
  <si>
    <t>MAVERICK UNDERGROUND</t>
  </si>
  <si>
    <t>VF</t>
  </si>
  <si>
    <t>Tie - Into Existing Manhole</t>
  </si>
  <si>
    <t>8" SDR - 26 (20-22)</t>
  </si>
  <si>
    <t>Tie - Into Existing Manhole (Extra VF)</t>
  </si>
  <si>
    <t>(12-14)</t>
  </si>
  <si>
    <t>(14-16)</t>
  </si>
  <si>
    <t>4' Manhole</t>
  </si>
  <si>
    <t>4' Manhole (Extra VF)</t>
  </si>
  <si>
    <t>LC</t>
  </si>
  <si>
    <t>WET UTILITIES</t>
  </si>
  <si>
    <t>CONTRACTOR</t>
  </si>
  <si>
    <t>The Oaks at The Dominion</t>
  </si>
  <si>
    <t xml:space="preserve">Mobilization </t>
  </si>
  <si>
    <t>Clearing (ROW and ALL UTILITY EASEMENTS)</t>
  </si>
  <si>
    <t>Excavation</t>
  </si>
  <si>
    <t>Embankment</t>
  </si>
  <si>
    <t>Stockpile Hauloff</t>
  </si>
  <si>
    <t>Import</t>
  </si>
  <si>
    <t>2" Type 'D' HMAC</t>
  </si>
  <si>
    <t>Geogrid per Geotechnical Report</t>
  </si>
  <si>
    <t>6" Lime Subgrade (6% lime at an application rate of 32 lbs/sy)</t>
  </si>
  <si>
    <t>Tack Coat</t>
  </si>
  <si>
    <t>Prime Coat</t>
  </si>
  <si>
    <t>6" Concrete Curb &amp; Gutter</t>
  </si>
  <si>
    <t>Signage</t>
  </si>
  <si>
    <t>Note: Retaining Walls to be designed under spearate cover and are not included.</t>
  </si>
  <si>
    <t>STREET IMPROVEMENTS</t>
  </si>
  <si>
    <t>DRAINAGE IMPROVEMENTS</t>
  </si>
  <si>
    <t>24" RCP, Class III</t>
  </si>
  <si>
    <t>30" RCP, Class III</t>
  </si>
  <si>
    <t>36" RCP, Class III</t>
  </si>
  <si>
    <t>42" RCP, Class III</t>
  </si>
  <si>
    <t xml:space="preserve">15' curb inlet </t>
  </si>
  <si>
    <t>4'X4' JB</t>
  </si>
  <si>
    <t>5'X5' JB</t>
  </si>
  <si>
    <t>6'X6' JB</t>
  </si>
  <si>
    <t>7'X7' JB</t>
  </si>
  <si>
    <t>Contech Jellyfish System JFP00812</t>
  </si>
  <si>
    <t>Concrete Headwall (Exposed Aggregate Surfaces)</t>
  </si>
  <si>
    <t>Trench Excavation Protection</t>
  </si>
  <si>
    <t>SANITARY SEWER IMPROVEMENTS</t>
  </si>
  <si>
    <t>8" Sanitary Sewer Pipe (SDR 26)</t>
  </si>
  <si>
    <t>a.  (6'- 8')</t>
  </si>
  <si>
    <t>b.  (8'-10')</t>
  </si>
  <si>
    <t>c.  (10'-12')</t>
  </si>
  <si>
    <t>d.  (12'-14')</t>
  </si>
  <si>
    <t>e.  (14'-16')</t>
  </si>
  <si>
    <t>f.  (16'-18')</t>
  </si>
  <si>
    <t>g.  (18'-20')</t>
  </si>
  <si>
    <t>h.  (20'+)</t>
  </si>
  <si>
    <t>Standard Manhole</t>
  </si>
  <si>
    <t>Drop Manhole</t>
  </si>
  <si>
    <t>Manhole Vacuum Test</t>
  </si>
  <si>
    <t>Manhole Extra Depth</t>
  </si>
  <si>
    <t>6" Sanitary Sewer Lateral</t>
  </si>
  <si>
    <t>Lateral Trench Excavation Protection</t>
  </si>
  <si>
    <t>Camera Testing</t>
  </si>
  <si>
    <t>Mobilization</t>
  </si>
  <si>
    <t>12" PVC Pipe (DR18 Class 235)</t>
  </si>
  <si>
    <t>12" Gate Valve, MJ w / Valve Box</t>
  </si>
  <si>
    <t>Standard Fire Hydrant Assembly</t>
  </si>
  <si>
    <t>Ductile Iron Fittings</t>
  </si>
  <si>
    <t>Tie into existing 12"</t>
  </si>
  <si>
    <t>2" Blowoff (Temporary)</t>
  </si>
  <si>
    <t>2" Blowoff (Permanent)</t>
  </si>
  <si>
    <t>3/4"" Single Service, Short, with 3/4"" Meter</t>
  </si>
  <si>
    <t>3/4"" Single Service, Long, with 3/4"" Meter</t>
  </si>
  <si>
    <t>3/4" Irrigation Service, with 5/8" Meter</t>
  </si>
  <si>
    <t>Joint Restraints</t>
  </si>
  <si>
    <t>Hydrostatic Testing</t>
  </si>
  <si>
    <t>Chlorination</t>
  </si>
  <si>
    <t>Clearing</t>
  </si>
  <si>
    <t>WATER IMPROVEMENTS (PHASE I)</t>
  </si>
  <si>
    <t>WATER IMPROVEMENTS (PHASE II)</t>
  </si>
  <si>
    <t>Cast Iron Meter Boxes</t>
  </si>
  <si>
    <t>Conduit Crossings - CPS, GFU, COMM, IRR</t>
  </si>
  <si>
    <t>MISC UTILITIES</t>
  </si>
  <si>
    <t>LS</t>
  </si>
  <si>
    <t>AC</t>
  </si>
  <si>
    <t>CY</t>
  </si>
  <si>
    <t>SY</t>
  </si>
  <si>
    <t>GAL</t>
  </si>
  <si>
    <t>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</si>
</sst>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</numFmts>
  <fonts count="2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FFFFFF"/>
      <name val="Calibri"/>
      <family val="2"/>
    </font>
    <font>
      <sz val="8.5"/>
      <name val="Calibri"/>
      <family val="2"/>
      <scheme val="minor"/>
    </font>
    <font>
      <b/>
      <i/>
      <sz val="8.5"/>
      <name val="Calibri"/>
      <family val="2"/>
      <scheme val="minor"/>
    </font>
    <font>
      <b/>
      <sz val="14"/>
      <name val="Calibri"/>
      <family val="2"/>
      <scheme val="minor"/>
    </font>
    <font>
      <sz val="9"/>
      <color rgb="FF000000"/>
      <name val="Times New Roman"/>
      <family val="2"/>
    </font>
    <font>
      <i/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" fillId="4" borderId="7" applyNumberFormat="0" applyFont="0" applyAlignment="0" applyProtection="0"/>
    <xf numFmtId="0" fontId="15" fillId="16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3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19" fillId="18" borderId="11" xfId="0" quotePrefix="1" applyFont="1" applyFill="1" applyBorder="1" applyAlignment="1">
      <alignment horizontal="center" vertical="center" wrapText="1"/>
    </xf>
    <xf numFmtId="0" fontId="19" fillId="18" borderId="11" xfId="0" quotePrefix="1" applyFont="1" applyFill="1" applyBorder="1" applyAlignment="1">
      <alignment horizontal="center" vertical="center"/>
    </xf>
    <xf numFmtId="0" fontId="19" fillId="18" borderId="11" xfId="0" applyFont="1" applyFill="1" applyBorder="1" applyAlignment="1">
      <alignment horizontal="center" vertical="center"/>
    </xf>
    <xf numFmtId="7" fontId="19" fillId="18" borderId="11" xfId="0" applyNumberFormat="1" applyFont="1" applyFill="1" applyBorder="1" applyAlignment="1">
      <alignment horizontal="center" vertical="center"/>
    </xf>
    <xf numFmtId="7" fontId="19" fillId="18" borderId="26" xfId="0" applyNumberFormat="1" applyFont="1" applyFill="1" applyBorder="1" applyAlignment="1">
      <alignment horizontal="center" vertical="center"/>
    </xf>
    <xf numFmtId="0" fontId="19" fillId="20" borderId="25" xfId="0" applyFont="1" applyFill="1" applyBorder="1" applyAlignment="1">
      <alignment horizontal="center"/>
    </xf>
    <xf numFmtId="44" fontId="19" fillId="20" borderId="25" xfId="28" applyFont="1" applyFill="1" applyBorder="1" applyAlignment="1" applyProtection="1">
      <alignment horizontal="right"/>
      <protection locked="0"/>
    </xf>
    <xf numFmtId="0" fontId="20" fillId="18" borderId="21" xfId="0" applyFont="1" applyFill="1" applyBorder="1" applyAlignment="1">
      <alignment horizontal="center"/>
    </xf>
    <xf numFmtId="44" fontId="20" fillId="0" borderId="21" xfId="28" applyFont="1" applyFill="1" applyBorder="1" applyAlignment="1" applyProtection="1">
      <alignment horizontal="left"/>
      <protection locked="0"/>
    </xf>
    <xf numFmtId="0" fontId="20" fillId="18" borderId="10" xfId="0" applyFont="1" applyFill="1" applyBorder="1" applyAlignment="1">
      <alignment horizontal="center"/>
    </xf>
    <xf numFmtId="44" fontId="20" fillId="0" borderId="10" xfId="28" applyFont="1" applyFill="1" applyBorder="1" applyAlignment="1" applyProtection="1">
      <alignment horizontal="left"/>
      <protection locked="0"/>
    </xf>
    <xf numFmtId="0" fontId="20" fillId="18" borderId="10" xfId="0" applyFont="1" applyFill="1" applyBorder="1" applyAlignment="1">
      <alignment wrapText="1"/>
    </xf>
    <xf numFmtId="0" fontId="20" fillId="18" borderId="10" xfId="0" applyFont="1" applyFill="1" applyBorder="1" applyAlignment="1">
      <alignment horizontal="center" wrapText="1"/>
    </xf>
    <xf numFmtId="0" fontId="20" fillId="18" borderId="20" xfId="0" applyFont="1" applyFill="1" applyBorder="1" applyAlignment="1">
      <alignment horizontal="center" wrapText="1"/>
    </xf>
    <xf numFmtId="44" fontId="19" fillId="20" borderId="15" xfId="28" applyFont="1" applyFill="1" applyBorder="1" applyAlignment="1" applyProtection="1">
      <alignment horizontal="left"/>
    </xf>
    <xf numFmtId="43" fontId="20" fillId="0" borderId="29" xfId="43" applyFont="1" applyFill="1" applyBorder="1" applyAlignment="1" applyProtection="1">
      <alignment horizontal="right"/>
    </xf>
    <xf numFmtId="44" fontId="19" fillId="20" borderId="31" xfId="28" applyFont="1" applyFill="1" applyBorder="1" applyAlignment="1" applyProtection="1">
      <alignment horizontal="left"/>
    </xf>
    <xf numFmtId="43" fontId="19" fillId="18" borderId="32" xfId="43" applyFont="1" applyFill="1" applyBorder="1" applyAlignment="1" applyProtection="1">
      <alignment horizontal="center" vertical="center"/>
    </xf>
    <xf numFmtId="43" fontId="19" fillId="20" borderId="33" xfId="43" applyFont="1" applyFill="1" applyBorder="1" applyAlignment="1" applyProtection="1">
      <alignment horizontal="center"/>
    </xf>
    <xf numFmtId="43" fontId="20" fillId="0" borderId="34" xfId="43" applyFont="1" applyFill="1" applyBorder="1" applyAlignment="1" applyProtection="1">
      <alignment horizontal="right"/>
    </xf>
    <xf numFmtId="43" fontId="20" fillId="0" borderId="19" xfId="43" applyFont="1" applyFill="1" applyBorder="1" applyAlignment="1" applyProtection="1">
      <alignment horizontal="right"/>
    </xf>
    <xf numFmtId="43" fontId="19" fillId="20" borderId="33" xfId="43" applyFont="1" applyFill="1" applyBorder="1" applyAlignment="1" applyProtection="1">
      <alignment horizontal="right"/>
    </xf>
    <xf numFmtId="43" fontId="20" fillId="0" borderId="34" xfId="43" applyFont="1" applyFill="1" applyBorder="1" applyAlignment="1" applyProtection="1">
      <alignment horizontal="right" wrapText="1"/>
    </xf>
    <xf numFmtId="43" fontId="20" fillId="0" borderId="19" xfId="43" applyFont="1" applyFill="1" applyBorder="1" applyAlignment="1" applyProtection="1">
      <alignment horizontal="right" wrapText="1"/>
    </xf>
    <xf numFmtId="44" fontId="20" fillId="0" borderId="13" xfId="28" applyFont="1" applyFill="1" applyBorder="1" applyAlignment="1" applyProtection="1">
      <alignment horizontal="left"/>
    </xf>
    <xf numFmtId="44" fontId="20" fillId="0" borderId="24" xfId="28" applyFont="1" applyFill="1" applyBorder="1" applyAlignment="1" applyProtection="1">
      <alignment horizontal="left"/>
    </xf>
    <xf numFmtId="44" fontId="19" fillId="20" borderId="30" xfId="28" applyFont="1" applyFill="1" applyBorder="1" applyAlignment="1" applyProtection="1">
      <alignment horizontal="left"/>
    </xf>
    <xf numFmtId="0" fontId="20" fillId="0" borderId="21" xfId="0" applyFont="1" applyBorder="1"/>
    <xf numFmtId="0" fontId="20" fillId="0" borderId="21" xfId="0" applyFont="1" applyBorder="1" applyAlignment="1">
      <alignment horizontal="center"/>
    </xf>
    <xf numFmtId="6" fontId="21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164" fontId="20" fillId="0" borderId="16" xfId="0" quotePrefix="1" applyNumberFormat="1" applyFont="1" applyBorder="1" applyAlignment="1">
      <alignment horizontal="center"/>
    </xf>
    <xf numFmtId="43" fontId="20" fillId="0" borderId="34" xfId="43" applyFont="1" applyFill="1" applyBorder="1" applyAlignment="1" applyProtection="1"/>
    <xf numFmtId="43" fontId="20" fillId="0" borderId="19" xfId="43" applyFont="1" applyFill="1" applyBorder="1" applyAlignment="1" applyProtection="1"/>
    <xf numFmtId="44" fontId="20" fillId="22" borderId="24" xfId="28" applyFont="1" applyFill="1" applyBorder="1" applyAlignment="1" applyProtection="1">
      <alignment horizontal="left"/>
    </xf>
    <xf numFmtId="43" fontId="20" fillId="22" borderId="19" xfId="43" applyFont="1" applyFill="1" applyBorder="1" applyAlignment="1" applyProtection="1">
      <alignment horizontal="right" wrapText="1"/>
    </xf>
    <xf numFmtId="44" fontId="20" fillId="22" borderId="10" xfId="28" applyFont="1" applyFill="1" applyBorder="1" applyAlignment="1" applyProtection="1">
      <alignment horizontal="left"/>
      <protection locked="0"/>
    </xf>
    <xf numFmtId="164" fontId="20" fillId="22" borderId="12" xfId="0" quotePrefix="1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2" fontId="26" fillId="0" borderId="35" xfId="0" applyNumberFormat="1" applyFont="1" applyBorder="1" applyAlignment="1">
      <alignment horizontal="right" vertical="center" shrinkToFit="1"/>
    </xf>
    <xf numFmtId="2" fontId="26" fillId="0" borderId="35" xfId="0" applyNumberFormat="1" applyFont="1" applyBorder="1" applyAlignment="1">
      <alignment horizontal="right" vertical="top" shrinkToFit="1"/>
    </xf>
    <xf numFmtId="0" fontId="19" fillId="20" borderId="14" xfId="0" applyFont="1" applyFill="1" applyBorder="1"/>
    <xf numFmtId="0" fontId="19" fillId="20" borderId="18" xfId="0" applyFont="1" applyFill="1" applyBorder="1"/>
    <xf numFmtId="0" fontId="19" fillId="20" borderId="36" xfId="0" applyFont="1" applyFill="1" applyBorder="1"/>
    <xf numFmtId="0" fontId="19" fillId="20" borderId="27" xfId="0" applyFont="1" applyFill="1" applyBorder="1" applyAlignment="1">
      <alignment horizontal="center"/>
    </xf>
    <xf numFmtId="0" fontId="19" fillId="20" borderId="28" xfId="0" applyFont="1" applyFill="1" applyBorder="1" applyAlignment="1">
      <alignment horizontal="center"/>
    </xf>
    <xf numFmtId="44" fontId="19" fillId="20" borderId="17" xfId="28" applyFont="1" applyFill="1" applyBorder="1" applyAlignment="1" applyProtection="1">
      <alignment horizontal="right"/>
    </xf>
    <xf numFmtId="44" fontId="19" fillId="20" borderId="30" xfId="28" applyFont="1" applyFill="1" applyBorder="1" applyAlignment="1" applyProtection="1">
      <alignment horizontal="right"/>
    </xf>
    <xf numFmtId="0" fontId="19" fillId="20" borderId="17" xfId="0" applyFont="1" applyFill="1" applyBorder="1" applyAlignment="1">
      <alignment horizontal="right"/>
    </xf>
    <xf numFmtId="0" fontId="19" fillId="20" borderId="14" xfId="0" applyFont="1" applyFill="1" applyBorder="1" applyAlignment="1">
      <alignment horizontal="right"/>
    </xf>
    <xf numFmtId="0" fontId="19" fillId="21" borderId="17" xfId="0" applyFont="1" applyFill="1" applyBorder="1" applyAlignment="1">
      <alignment horizontal="center" vertical="center"/>
    </xf>
    <xf numFmtId="0" fontId="19" fillId="21" borderId="14" xfId="0" applyFont="1" applyFill="1" applyBorder="1" applyAlignment="1">
      <alignment horizontal="center" vertical="center"/>
    </xf>
    <xf numFmtId="0" fontId="19" fillId="21" borderId="30" xfId="0" applyFont="1" applyFill="1" applyBorder="1" applyAlignment="1">
      <alignment horizontal="center" vertical="center"/>
    </xf>
    <xf numFmtId="0" fontId="19" fillId="26" borderId="17" xfId="0" applyFont="1" applyFill="1" applyBorder="1" applyAlignment="1">
      <alignment horizontal="center" vertical="center"/>
    </xf>
    <xf numFmtId="0" fontId="19" fillId="26" borderId="14" xfId="0" applyFont="1" applyFill="1" applyBorder="1" applyAlignment="1">
      <alignment horizontal="center" vertical="center"/>
    </xf>
    <xf numFmtId="0" fontId="19" fillId="26" borderId="30" xfId="0" applyFont="1" applyFill="1" applyBorder="1" applyAlignment="1">
      <alignment horizontal="center" vertical="center"/>
    </xf>
    <xf numFmtId="0" fontId="19" fillId="25" borderId="17" xfId="0" applyFont="1" applyFill="1" applyBorder="1" applyAlignment="1">
      <alignment horizontal="center" vertical="center"/>
    </xf>
    <xf numFmtId="0" fontId="19" fillId="25" borderId="14" xfId="0" applyFont="1" applyFill="1" applyBorder="1" applyAlignment="1">
      <alignment horizontal="center" vertical="center"/>
    </xf>
    <xf numFmtId="0" fontId="19" fillId="25" borderId="30" xfId="0" applyFont="1" applyFill="1" applyBorder="1" applyAlignment="1">
      <alignment horizontal="center" vertical="center"/>
    </xf>
    <xf numFmtId="0" fontId="25" fillId="19" borderId="23" xfId="0" applyFont="1" applyFill="1" applyBorder="1" applyAlignment="1">
      <alignment horizontal="center" vertical="center"/>
    </xf>
    <xf numFmtId="0" fontId="25" fillId="19" borderId="22" xfId="0" applyFont="1" applyFill="1" applyBorder="1" applyAlignment="1">
      <alignment horizontal="center" vertical="center"/>
    </xf>
    <xf numFmtId="0" fontId="19" fillId="27" borderId="17" xfId="0" applyFont="1" applyFill="1" applyBorder="1" applyAlignment="1">
      <alignment horizontal="center" vertical="center"/>
    </xf>
    <xf numFmtId="0" fontId="19" fillId="27" borderId="14" xfId="0" applyFont="1" applyFill="1" applyBorder="1" applyAlignment="1">
      <alignment horizontal="center" vertical="center"/>
    </xf>
    <xf numFmtId="0" fontId="19" fillId="27" borderId="30" xfId="0" applyFont="1" applyFill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/>
    </xf>
    <xf numFmtId="0" fontId="19" fillId="24" borderId="14" xfId="0" applyFont="1" applyFill="1" applyBorder="1" applyAlignment="1">
      <alignment horizontal="center" vertical="center"/>
    </xf>
    <xf numFmtId="0" fontId="19" fillId="24" borderId="30" xfId="0" applyFont="1" applyFill="1" applyBorder="1" applyAlignment="1">
      <alignment horizontal="center" vertical="center"/>
    </xf>
    <xf numFmtId="0" fontId="19" fillId="23" borderId="17" xfId="0" applyFont="1" applyFill="1" applyBorder="1" applyAlignment="1">
      <alignment horizontal="center" vertical="center"/>
    </xf>
    <xf numFmtId="0" fontId="19" fillId="23" borderId="14" xfId="0" applyFont="1" applyFill="1" applyBorder="1" applyAlignment="1">
      <alignment horizontal="center" vertical="center"/>
    </xf>
    <xf numFmtId="0" fontId="19" fillId="23" borderId="30" xfId="0" applyFont="1" applyFill="1" applyBorder="1" applyAlignment="1">
      <alignment horizontal="center" vertical="center"/>
    </xf>
    <xf numFmtId="164" fontId="27" fillId="0" borderId="37" xfId="0" quotePrefix="1" applyNumberFormat="1" applyFont="1" applyBorder="1" applyAlignment="1">
      <alignment horizontal="center"/>
    </xf>
    <xf numFmtId="164" fontId="27" fillId="0" borderId="38" xfId="0" quotePrefix="1" applyNumberFormat="1" applyFont="1" applyBorder="1" applyAlignment="1">
      <alignment horizontal="center"/>
    </xf>
    <xf numFmtId="3" fontId="20" fillId="0" borderId="21" xfId="0" applyNumberFormat="1" applyFont="1" applyBorder="1" applyAlignment="1">
      <alignment horizontal="center"/>
    </xf>
    <xf numFmtId="3" fontId="20" fillId="18" borderId="10" xfId="0" applyNumberFormat="1" applyFont="1" applyFill="1" applyBorder="1" applyAlignment="1">
      <alignment horizontal="center"/>
    </xf>
    <xf numFmtId="3" fontId="20" fillId="18" borderId="10" xfId="0" applyNumberFormat="1" applyFont="1" applyFill="1" applyBorder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CC"/>
      <color rgb="FFCCCCFF"/>
      <color rgb="FF66FFCC"/>
      <color rgb="FFCCFFFF"/>
      <color rgb="FFCCECFF"/>
      <color rgb="FFCCFFCC"/>
      <color rgb="FFFFCC99"/>
      <color rgb="FFFFFFCC"/>
      <color rgb="FFFF5050"/>
      <color rgb="FFF1F4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62F07-F951-42D6-A58A-C7781E074D0E}">
  <sheetPr>
    <pageSetUpPr fitToPage="1"/>
  </sheetPr>
  <dimension ref="A1:X97"/>
  <sheetViews>
    <sheetView tabSelected="1" zoomScale="85" zoomScaleNormal="8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9" sqref="C9"/>
    </sheetView>
  </sheetViews>
  <sheetFormatPr defaultRowHeight="12.75" x14ac:dyDescent="0.2"/>
  <cols>
    <col min="1" max="1" width="5.7109375" style="1" customWidth="1"/>
    <col min="2" max="2" width="70.7109375" customWidth="1"/>
    <col min="3" max="4" width="9.7109375" customWidth="1"/>
    <col min="5" max="5" width="12.7109375" customWidth="1"/>
    <col min="6" max="6" width="15.7109375" customWidth="1"/>
    <col min="7" max="7" width="16.7109375" customWidth="1"/>
    <col min="8" max="8" width="12.7109375" customWidth="1"/>
    <col min="9" max="9" width="15.7109375" customWidth="1"/>
    <col min="10" max="10" width="16.7109375" customWidth="1"/>
    <col min="11" max="11" width="12.7109375" hidden="1" customWidth="1"/>
    <col min="12" max="12" width="15.7109375" hidden="1" customWidth="1"/>
    <col min="13" max="13" width="17.42578125" hidden="1" customWidth="1"/>
    <col min="14" max="14" width="12.7109375" customWidth="1"/>
    <col min="15" max="15" width="15.7109375" customWidth="1"/>
    <col min="16" max="16" width="17.42578125" customWidth="1"/>
    <col min="17" max="17" width="12.7109375" customWidth="1"/>
    <col min="18" max="18" width="15.7109375" customWidth="1"/>
    <col min="19" max="19" width="17.42578125" customWidth="1"/>
    <col min="20" max="20" width="12.7109375" customWidth="1"/>
    <col min="21" max="21" width="15.7109375" customWidth="1"/>
    <col min="22" max="22" width="17.42578125" customWidth="1"/>
  </cols>
  <sheetData>
    <row r="1" spans="1:22" ht="20.100000000000001" customHeight="1" thickBot="1" x14ac:dyDescent="0.25">
      <c r="A1" s="62" t="s">
        <v>24</v>
      </c>
      <c r="B1" s="63"/>
      <c r="C1" s="63"/>
      <c r="D1" s="63"/>
      <c r="E1" s="67" t="s">
        <v>23</v>
      </c>
      <c r="F1" s="68"/>
      <c r="G1" s="69"/>
      <c r="H1" s="70" t="s">
        <v>23</v>
      </c>
      <c r="I1" s="71"/>
      <c r="J1" s="72"/>
      <c r="K1" s="53" t="s">
        <v>12</v>
      </c>
      <c r="L1" s="54"/>
      <c r="M1" s="55"/>
      <c r="N1" s="64" t="s">
        <v>23</v>
      </c>
      <c r="O1" s="65"/>
      <c r="P1" s="66"/>
      <c r="Q1" s="59" t="s">
        <v>23</v>
      </c>
      <c r="R1" s="60"/>
      <c r="S1" s="61"/>
      <c r="T1" s="56" t="s">
        <v>23</v>
      </c>
      <c r="U1" s="57"/>
      <c r="V1" s="58"/>
    </row>
    <row r="2" spans="1:22" ht="35.1" customHeight="1" x14ac:dyDescent="0.2">
      <c r="A2" s="2" t="s">
        <v>7</v>
      </c>
      <c r="B2" s="3" t="s">
        <v>3</v>
      </c>
      <c r="C2" s="4" t="s">
        <v>4</v>
      </c>
      <c r="D2" s="4" t="s">
        <v>2</v>
      </c>
      <c r="E2" s="19" t="s">
        <v>4</v>
      </c>
      <c r="F2" s="5" t="s">
        <v>6</v>
      </c>
      <c r="G2" s="6" t="s">
        <v>5</v>
      </c>
      <c r="H2" s="19" t="s">
        <v>4</v>
      </c>
      <c r="I2" s="5" t="s">
        <v>6</v>
      </c>
      <c r="J2" s="6" t="s">
        <v>5</v>
      </c>
      <c r="K2" s="19" t="s">
        <v>4</v>
      </c>
      <c r="L2" s="5" t="s">
        <v>6</v>
      </c>
      <c r="M2" s="6" t="s">
        <v>5</v>
      </c>
      <c r="N2" s="19" t="s">
        <v>4</v>
      </c>
      <c r="O2" s="5" t="s">
        <v>6</v>
      </c>
      <c r="P2" s="6" t="s">
        <v>5</v>
      </c>
      <c r="Q2" s="19" t="s">
        <v>4</v>
      </c>
      <c r="R2" s="5" t="s">
        <v>6</v>
      </c>
      <c r="S2" s="6" t="s">
        <v>5</v>
      </c>
      <c r="T2" s="19" t="s">
        <v>4</v>
      </c>
      <c r="U2" s="5" t="s">
        <v>6</v>
      </c>
      <c r="V2" s="6" t="s">
        <v>5</v>
      </c>
    </row>
    <row r="3" spans="1:22" ht="15.75" customHeight="1" x14ac:dyDescent="0.25">
      <c r="A3" s="47" t="s">
        <v>39</v>
      </c>
      <c r="B3" s="48"/>
      <c r="C3" s="7"/>
      <c r="D3" s="7"/>
      <c r="E3" s="20"/>
      <c r="F3" s="8" t="s">
        <v>8</v>
      </c>
      <c r="G3" s="18">
        <f>SUM(G4:G18)</f>
        <v>0</v>
      </c>
      <c r="H3" s="20"/>
      <c r="I3" s="8" t="s">
        <v>8</v>
      </c>
      <c r="J3" s="18">
        <f>SUM(J4:J18)</f>
        <v>0</v>
      </c>
      <c r="K3" s="20"/>
      <c r="L3" s="8" t="s">
        <v>8</v>
      </c>
      <c r="M3" s="18">
        <f>SUM(M14:M18)</f>
        <v>200000.52</v>
      </c>
      <c r="N3" s="20"/>
      <c r="O3" s="8" t="s">
        <v>8</v>
      </c>
      <c r="P3" s="18">
        <f>SUM(P4:P18)</f>
        <v>0</v>
      </c>
      <c r="Q3" s="20"/>
      <c r="R3" s="8" t="s">
        <v>8</v>
      </c>
      <c r="S3" s="18">
        <f>SUM(S4:S18)</f>
        <v>0</v>
      </c>
      <c r="T3" s="20"/>
      <c r="U3" s="8" t="s">
        <v>8</v>
      </c>
      <c r="V3" s="18">
        <f>SUM(V4:V18)</f>
        <v>0</v>
      </c>
    </row>
    <row r="4" spans="1:22" ht="15.75" customHeight="1" x14ac:dyDescent="0.25">
      <c r="A4" s="33">
        <v>1</v>
      </c>
      <c r="B4" s="29" t="s">
        <v>25</v>
      </c>
      <c r="C4" s="30">
        <v>1</v>
      </c>
      <c r="D4" s="30" t="s">
        <v>90</v>
      </c>
      <c r="E4" s="21"/>
      <c r="F4" s="10"/>
      <c r="G4" s="27">
        <f>E4*F4</f>
        <v>0</v>
      </c>
      <c r="H4" s="21"/>
      <c r="I4" s="10"/>
      <c r="J4" s="27">
        <f>H4*I4</f>
        <v>0</v>
      </c>
      <c r="K4" s="21">
        <v>1</v>
      </c>
      <c r="L4" s="10">
        <v>200000.52</v>
      </c>
      <c r="M4" s="27">
        <f>K4*L4</f>
        <v>200000.52</v>
      </c>
      <c r="N4" s="21"/>
      <c r="O4" s="10"/>
      <c r="P4" s="27">
        <f>N4*O4</f>
        <v>0</v>
      </c>
      <c r="Q4" s="21"/>
      <c r="R4" s="10"/>
      <c r="S4" s="27">
        <f>Q4*R4</f>
        <v>0</v>
      </c>
      <c r="T4" s="21"/>
      <c r="U4" s="10"/>
      <c r="V4" s="27">
        <f>T4*U4</f>
        <v>0</v>
      </c>
    </row>
    <row r="5" spans="1:22" ht="15.75" customHeight="1" x14ac:dyDescent="0.25">
      <c r="A5" s="33">
        <v>2</v>
      </c>
      <c r="B5" s="29" t="s">
        <v>26</v>
      </c>
      <c r="C5" s="30">
        <v>2.6</v>
      </c>
      <c r="D5" s="30" t="s">
        <v>91</v>
      </c>
      <c r="E5" s="21"/>
      <c r="F5" s="10"/>
      <c r="G5" s="27">
        <f t="shared" ref="G5:G18" si="0">E5*F5</f>
        <v>0</v>
      </c>
      <c r="H5" s="21"/>
      <c r="I5" s="10"/>
      <c r="J5" s="27">
        <f t="shared" ref="J5:J18" si="1">H5*I5</f>
        <v>0</v>
      </c>
      <c r="K5" s="21"/>
      <c r="L5" s="10"/>
      <c r="M5" s="27"/>
      <c r="N5" s="21"/>
      <c r="O5" s="10"/>
      <c r="P5" s="27">
        <f t="shared" ref="P5:P18" si="2">N5*O5</f>
        <v>0</v>
      </c>
      <c r="Q5" s="21"/>
      <c r="R5" s="10"/>
      <c r="S5" s="27">
        <f t="shared" ref="S5:S18" si="3">Q5*R5</f>
        <v>0</v>
      </c>
      <c r="T5" s="21"/>
      <c r="U5" s="10"/>
      <c r="V5" s="27">
        <f t="shared" ref="V5:V18" si="4">T5*U5</f>
        <v>0</v>
      </c>
    </row>
    <row r="6" spans="1:22" ht="15.75" customHeight="1" x14ac:dyDescent="0.25">
      <c r="A6" s="33">
        <v>3</v>
      </c>
      <c r="B6" s="29" t="s">
        <v>27</v>
      </c>
      <c r="C6" s="75">
        <v>22970</v>
      </c>
      <c r="D6" s="30" t="s">
        <v>92</v>
      </c>
      <c r="E6" s="21"/>
      <c r="F6" s="10"/>
      <c r="G6" s="27">
        <f t="shared" si="0"/>
        <v>0</v>
      </c>
      <c r="H6" s="21"/>
      <c r="I6" s="10"/>
      <c r="J6" s="27">
        <f t="shared" si="1"/>
        <v>0</v>
      </c>
      <c r="K6" s="21"/>
      <c r="L6" s="10"/>
      <c r="M6" s="27"/>
      <c r="N6" s="21"/>
      <c r="O6" s="10"/>
      <c r="P6" s="27">
        <f t="shared" si="2"/>
        <v>0</v>
      </c>
      <c r="Q6" s="21"/>
      <c r="R6" s="10"/>
      <c r="S6" s="27">
        <f t="shared" si="3"/>
        <v>0</v>
      </c>
      <c r="T6" s="21"/>
      <c r="U6" s="10"/>
      <c r="V6" s="27">
        <f t="shared" si="4"/>
        <v>0</v>
      </c>
    </row>
    <row r="7" spans="1:22" ht="15.75" customHeight="1" x14ac:dyDescent="0.25">
      <c r="A7" s="33">
        <v>4</v>
      </c>
      <c r="B7" s="29" t="s">
        <v>28</v>
      </c>
      <c r="C7" s="75">
        <v>7021</v>
      </c>
      <c r="D7" s="30" t="s">
        <v>92</v>
      </c>
      <c r="E7" s="21"/>
      <c r="F7" s="10"/>
      <c r="G7" s="27">
        <f t="shared" si="0"/>
        <v>0</v>
      </c>
      <c r="H7" s="21"/>
      <c r="I7" s="10"/>
      <c r="J7" s="27">
        <f t="shared" si="1"/>
        <v>0</v>
      </c>
      <c r="K7" s="21">
        <v>1</v>
      </c>
      <c r="L7" s="10">
        <v>200000.52</v>
      </c>
      <c r="M7" s="27">
        <f>K7*L7</f>
        <v>200000.52</v>
      </c>
      <c r="N7" s="21"/>
      <c r="O7" s="10"/>
      <c r="P7" s="27">
        <f t="shared" si="2"/>
        <v>0</v>
      </c>
      <c r="Q7" s="21"/>
      <c r="R7" s="10"/>
      <c r="S7" s="27">
        <f t="shared" si="3"/>
        <v>0</v>
      </c>
      <c r="T7" s="21"/>
      <c r="U7" s="10"/>
      <c r="V7" s="27">
        <f t="shared" si="4"/>
        <v>0</v>
      </c>
    </row>
    <row r="8" spans="1:22" ht="15.75" customHeight="1" x14ac:dyDescent="0.25">
      <c r="A8" s="33">
        <v>5</v>
      </c>
      <c r="B8" s="29" t="s">
        <v>29</v>
      </c>
      <c r="C8" s="30">
        <v>1</v>
      </c>
      <c r="D8" s="30" t="s">
        <v>90</v>
      </c>
      <c r="E8" s="21"/>
      <c r="F8" s="10"/>
      <c r="G8" s="27">
        <f t="shared" si="0"/>
        <v>0</v>
      </c>
      <c r="H8" s="21"/>
      <c r="I8" s="10"/>
      <c r="J8" s="27">
        <f t="shared" si="1"/>
        <v>0</v>
      </c>
      <c r="K8" s="21">
        <v>1</v>
      </c>
      <c r="L8" s="10">
        <v>200000.52</v>
      </c>
      <c r="M8" s="27">
        <f>K8*L8</f>
        <v>200000.52</v>
      </c>
      <c r="N8" s="21"/>
      <c r="O8" s="10"/>
      <c r="P8" s="27">
        <f t="shared" si="2"/>
        <v>0</v>
      </c>
      <c r="Q8" s="21"/>
      <c r="R8" s="10"/>
      <c r="S8" s="27">
        <f t="shared" si="3"/>
        <v>0</v>
      </c>
      <c r="T8" s="21"/>
      <c r="U8" s="10"/>
      <c r="V8" s="27">
        <f t="shared" si="4"/>
        <v>0</v>
      </c>
    </row>
    <row r="9" spans="1:22" ht="15.75" customHeight="1" x14ac:dyDescent="0.25">
      <c r="A9" s="33">
        <v>6</v>
      </c>
      <c r="B9" s="29" t="s">
        <v>30</v>
      </c>
      <c r="C9" s="75">
        <v>23000</v>
      </c>
      <c r="D9" s="30" t="s">
        <v>92</v>
      </c>
      <c r="E9" s="21"/>
      <c r="F9" s="10"/>
      <c r="G9" s="27">
        <f t="shared" si="0"/>
        <v>0</v>
      </c>
      <c r="H9" s="21"/>
      <c r="I9" s="10"/>
      <c r="J9" s="27">
        <f t="shared" si="1"/>
        <v>0</v>
      </c>
      <c r="K9" s="21"/>
      <c r="L9" s="10"/>
      <c r="M9" s="27"/>
      <c r="N9" s="21"/>
      <c r="O9" s="10"/>
      <c r="P9" s="27">
        <f t="shared" si="2"/>
        <v>0</v>
      </c>
      <c r="Q9" s="21"/>
      <c r="R9" s="10"/>
      <c r="S9" s="27">
        <f t="shared" si="3"/>
        <v>0</v>
      </c>
      <c r="T9" s="21"/>
      <c r="U9" s="10"/>
      <c r="V9" s="27">
        <f t="shared" si="4"/>
        <v>0</v>
      </c>
    </row>
    <row r="10" spans="1:22" ht="15.75" customHeight="1" x14ac:dyDescent="0.25">
      <c r="A10" s="33">
        <v>7</v>
      </c>
      <c r="B10" s="29" t="s">
        <v>31</v>
      </c>
      <c r="C10" s="75">
        <v>12453</v>
      </c>
      <c r="D10" s="75" t="s">
        <v>93</v>
      </c>
      <c r="E10" s="21"/>
      <c r="F10" s="10"/>
      <c r="G10" s="27">
        <f t="shared" si="0"/>
        <v>0</v>
      </c>
      <c r="H10" s="21"/>
      <c r="I10" s="10"/>
      <c r="J10" s="27">
        <f t="shared" si="1"/>
        <v>0</v>
      </c>
      <c r="K10" s="21"/>
      <c r="L10" s="10"/>
      <c r="M10" s="27"/>
      <c r="N10" s="21"/>
      <c r="O10" s="10"/>
      <c r="P10" s="27">
        <f t="shared" si="2"/>
        <v>0</v>
      </c>
      <c r="Q10" s="21"/>
      <c r="R10" s="10"/>
      <c r="S10" s="27">
        <f t="shared" si="3"/>
        <v>0</v>
      </c>
      <c r="T10" s="21"/>
      <c r="U10" s="10"/>
      <c r="V10" s="27">
        <f t="shared" si="4"/>
        <v>0</v>
      </c>
    </row>
    <row r="11" spans="1:22" ht="15.75" customHeight="1" x14ac:dyDescent="0.25">
      <c r="A11" s="33">
        <v>8</v>
      </c>
      <c r="B11" s="29" t="s">
        <v>32</v>
      </c>
      <c r="C11" s="75">
        <v>12453</v>
      </c>
      <c r="D11" s="75"/>
      <c r="E11" s="21"/>
      <c r="F11" s="10"/>
      <c r="G11" s="27">
        <f t="shared" ref="G11:G13" si="5">E11*F11</f>
        <v>0</v>
      </c>
      <c r="H11" s="21"/>
      <c r="I11" s="10"/>
      <c r="J11" s="27">
        <f t="shared" ref="J11:J13" si="6">H11*I11</f>
        <v>0</v>
      </c>
      <c r="K11" s="21">
        <v>1</v>
      </c>
      <c r="L11" s="10">
        <v>200000.52</v>
      </c>
      <c r="M11" s="27">
        <f>K11*L11</f>
        <v>200000.52</v>
      </c>
      <c r="N11" s="21"/>
      <c r="O11" s="10"/>
      <c r="P11" s="27">
        <f t="shared" ref="P11:P13" si="7">N11*O11</f>
        <v>0</v>
      </c>
      <c r="Q11" s="21"/>
      <c r="R11" s="10"/>
      <c r="S11" s="27">
        <f t="shared" ref="S11:S13" si="8">Q11*R11</f>
        <v>0</v>
      </c>
      <c r="T11" s="21"/>
      <c r="U11" s="10"/>
      <c r="V11" s="27">
        <f t="shared" ref="V11:V13" si="9">T11*U11</f>
        <v>0</v>
      </c>
    </row>
    <row r="12" spans="1:22" ht="15.75" customHeight="1" x14ac:dyDescent="0.25">
      <c r="A12" s="33">
        <v>9</v>
      </c>
      <c r="B12" s="29" t="s">
        <v>33</v>
      </c>
      <c r="C12" s="30">
        <v>5</v>
      </c>
      <c r="D12" s="30" t="s">
        <v>95</v>
      </c>
      <c r="E12" s="21"/>
      <c r="F12" s="10"/>
      <c r="G12" s="27">
        <f t="shared" si="5"/>
        <v>0</v>
      </c>
      <c r="H12" s="21"/>
      <c r="I12" s="10"/>
      <c r="J12" s="27">
        <f t="shared" si="6"/>
        <v>0</v>
      </c>
      <c r="K12" s="21"/>
      <c r="L12" s="10"/>
      <c r="M12" s="27"/>
      <c r="N12" s="21"/>
      <c r="O12" s="10"/>
      <c r="P12" s="27">
        <f t="shared" si="7"/>
        <v>0</v>
      </c>
      <c r="Q12" s="21"/>
      <c r="R12" s="10"/>
      <c r="S12" s="27">
        <f t="shared" si="8"/>
        <v>0</v>
      </c>
      <c r="T12" s="21"/>
      <c r="U12" s="10"/>
      <c r="V12" s="27">
        <f t="shared" si="9"/>
        <v>0</v>
      </c>
    </row>
    <row r="13" spans="1:22" ht="15.75" customHeight="1" x14ac:dyDescent="0.25">
      <c r="A13" s="33">
        <v>10</v>
      </c>
      <c r="B13" s="29" t="s">
        <v>34</v>
      </c>
      <c r="C13" s="75">
        <v>4981</v>
      </c>
      <c r="D13" s="75" t="s">
        <v>94</v>
      </c>
      <c r="E13" s="21"/>
      <c r="F13" s="10"/>
      <c r="G13" s="27">
        <f t="shared" si="5"/>
        <v>0</v>
      </c>
      <c r="H13" s="21"/>
      <c r="I13" s="10"/>
      <c r="J13" s="27">
        <f t="shared" si="6"/>
        <v>0</v>
      </c>
      <c r="K13" s="21"/>
      <c r="L13" s="10"/>
      <c r="M13" s="27"/>
      <c r="N13" s="21"/>
      <c r="O13" s="10"/>
      <c r="P13" s="27">
        <f t="shared" si="7"/>
        <v>0</v>
      </c>
      <c r="Q13" s="21"/>
      <c r="R13" s="10"/>
      <c r="S13" s="27">
        <f t="shared" si="8"/>
        <v>0</v>
      </c>
      <c r="T13" s="21"/>
      <c r="U13" s="10"/>
      <c r="V13" s="27">
        <f t="shared" si="9"/>
        <v>0</v>
      </c>
    </row>
    <row r="14" spans="1:22" ht="15.75" customHeight="1" x14ac:dyDescent="0.25">
      <c r="A14" s="33">
        <v>11</v>
      </c>
      <c r="B14" s="29" t="s">
        <v>35</v>
      </c>
      <c r="C14" s="75">
        <v>1245</v>
      </c>
      <c r="D14" s="75" t="s">
        <v>94</v>
      </c>
      <c r="E14" s="21"/>
      <c r="F14" s="10"/>
      <c r="G14" s="27">
        <f t="shared" si="0"/>
        <v>0</v>
      </c>
      <c r="H14" s="21"/>
      <c r="I14" s="10"/>
      <c r="J14" s="27">
        <f t="shared" si="1"/>
        <v>0</v>
      </c>
      <c r="K14" s="21">
        <v>1</v>
      </c>
      <c r="L14" s="10">
        <v>200000.52</v>
      </c>
      <c r="M14" s="27">
        <f>K14*L14</f>
        <v>200000.52</v>
      </c>
      <c r="N14" s="21"/>
      <c r="O14" s="10"/>
      <c r="P14" s="27">
        <f t="shared" si="2"/>
        <v>0</v>
      </c>
      <c r="Q14" s="21"/>
      <c r="R14" s="10"/>
      <c r="S14" s="27">
        <f t="shared" si="3"/>
        <v>0</v>
      </c>
      <c r="T14" s="21"/>
      <c r="U14" s="10"/>
      <c r="V14" s="27">
        <f t="shared" si="4"/>
        <v>0</v>
      </c>
    </row>
    <row r="15" spans="1:22" ht="15.75" customHeight="1" x14ac:dyDescent="0.25">
      <c r="A15" s="33">
        <v>12</v>
      </c>
      <c r="B15" s="29" t="s">
        <v>36</v>
      </c>
      <c r="C15" s="75">
        <v>5130</v>
      </c>
      <c r="D15" s="75" t="s">
        <v>0</v>
      </c>
      <c r="E15" s="21"/>
      <c r="F15" s="10"/>
      <c r="G15" s="27">
        <f t="shared" ref="G15:G16" si="10">E15*F15</f>
        <v>0</v>
      </c>
      <c r="H15" s="21"/>
      <c r="I15" s="10"/>
      <c r="J15" s="27">
        <f t="shared" ref="J15:J16" si="11">H15*I15</f>
        <v>0</v>
      </c>
      <c r="K15" s="21"/>
      <c r="L15" s="10"/>
      <c r="M15" s="27"/>
      <c r="N15" s="21"/>
      <c r="O15" s="10"/>
      <c r="P15" s="27">
        <f t="shared" ref="P15:P16" si="12">N15*O15</f>
        <v>0</v>
      </c>
      <c r="Q15" s="21"/>
      <c r="R15" s="10"/>
      <c r="S15" s="27">
        <f t="shared" ref="S15:S16" si="13">Q15*R15</f>
        <v>0</v>
      </c>
      <c r="T15" s="21"/>
      <c r="U15" s="10"/>
      <c r="V15" s="27">
        <f t="shared" ref="V15:V16" si="14">T15*U15</f>
        <v>0</v>
      </c>
    </row>
    <row r="16" spans="1:22" ht="15.75" customHeight="1" x14ac:dyDescent="0.25">
      <c r="A16" s="33">
        <v>13</v>
      </c>
      <c r="B16" s="29" t="s">
        <v>37</v>
      </c>
      <c r="C16" s="30">
        <v>1</v>
      </c>
      <c r="D16" s="30" t="s">
        <v>90</v>
      </c>
      <c r="E16" s="21"/>
      <c r="F16" s="10"/>
      <c r="G16" s="27">
        <f t="shared" si="10"/>
        <v>0</v>
      </c>
      <c r="H16" s="21"/>
      <c r="I16" s="10"/>
      <c r="J16" s="27">
        <f t="shared" si="11"/>
        <v>0</v>
      </c>
      <c r="K16" s="21"/>
      <c r="L16" s="10"/>
      <c r="M16" s="27"/>
      <c r="N16" s="21"/>
      <c r="O16" s="10"/>
      <c r="P16" s="27">
        <f t="shared" si="12"/>
        <v>0</v>
      </c>
      <c r="Q16" s="21"/>
      <c r="R16" s="10"/>
      <c r="S16" s="27">
        <f t="shared" si="13"/>
        <v>0</v>
      </c>
      <c r="T16" s="21"/>
      <c r="U16" s="10"/>
      <c r="V16" s="27">
        <f t="shared" si="14"/>
        <v>0</v>
      </c>
    </row>
    <row r="17" spans="1:22" ht="15.75" customHeight="1" x14ac:dyDescent="0.25">
      <c r="A17" s="33"/>
      <c r="B17" s="29"/>
      <c r="C17" s="30"/>
      <c r="D17" s="30"/>
      <c r="E17" s="21"/>
      <c r="F17" s="10"/>
      <c r="G17" s="27">
        <f t="shared" si="0"/>
        <v>0</v>
      </c>
      <c r="H17" s="21"/>
      <c r="I17" s="10"/>
      <c r="J17" s="27">
        <f t="shared" si="1"/>
        <v>0</v>
      </c>
      <c r="K17" s="21"/>
      <c r="L17" s="10"/>
      <c r="M17" s="27"/>
      <c r="N17" s="21"/>
      <c r="O17" s="10"/>
      <c r="P17" s="27">
        <f t="shared" si="2"/>
        <v>0</v>
      </c>
      <c r="Q17" s="21"/>
      <c r="R17" s="10"/>
      <c r="S17" s="27">
        <f t="shared" si="3"/>
        <v>0</v>
      </c>
      <c r="T17" s="21"/>
      <c r="U17" s="10"/>
      <c r="V17" s="27">
        <f t="shared" si="4"/>
        <v>0</v>
      </c>
    </row>
    <row r="18" spans="1:22" ht="15.75" customHeight="1" x14ac:dyDescent="0.25">
      <c r="A18" s="73" t="s">
        <v>38</v>
      </c>
      <c r="B18" s="74"/>
      <c r="C18" s="30"/>
      <c r="D18" s="30"/>
      <c r="E18" s="21"/>
      <c r="F18" s="10"/>
      <c r="G18" s="27">
        <f t="shared" si="0"/>
        <v>0</v>
      </c>
      <c r="H18" s="21"/>
      <c r="I18" s="10"/>
      <c r="J18" s="27">
        <f t="shared" si="1"/>
        <v>0</v>
      </c>
      <c r="K18" s="21"/>
      <c r="L18" s="10"/>
      <c r="M18" s="27"/>
      <c r="N18" s="21"/>
      <c r="O18" s="10"/>
      <c r="P18" s="27">
        <f t="shared" si="2"/>
        <v>0</v>
      </c>
      <c r="Q18" s="21"/>
      <c r="R18" s="10"/>
      <c r="S18" s="27">
        <f t="shared" si="3"/>
        <v>0</v>
      </c>
      <c r="T18" s="21"/>
      <c r="U18" s="10"/>
      <c r="V18" s="27">
        <f t="shared" si="4"/>
        <v>0</v>
      </c>
    </row>
    <row r="19" spans="1:22" ht="15.75" customHeight="1" x14ac:dyDescent="0.25">
      <c r="A19" s="47" t="s">
        <v>89</v>
      </c>
      <c r="B19" s="48"/>
      <c r="C19" s="7"/>
      <c r="D19" s="7"/>
      <c r="E19" s="20"/>
      <c r="F19" s="8" t="s">
        <v>8</v>
      </c>
      <c r="G19" s="18">
        <f>SUM(G22:G35)</f>
        <v>0</v>
      </c>
      <c r="H19" s="20"/>
      <c r="I19" s="8" t="s">
        <v>8</v>
      </c>
      <c r="J19" s="18">
        <f>SUM(J22:J35)</f>
        <v>0</v>
      </c>
      <c r="K19" s="20"/>
      <c r="L19" s="8" t="s">
        <v>8</v>
      </c>
      <c r="M19" s="18">
        <f>SUM(M32:M35)</f>
        <v>114316.62000000001</v>
      </c>
      <c r="N19" s="20"/>
      <c r="O19" s="8" t="s">
        <v>8</v>
      </c>
      <c r="P19" s="18">
        <f>SUM(P22:P35)</f>
        <v>0</v>
      </c>
      <c r="Q19" s="20"/>
      <c r="R19" s="8" t="s">
        <v>8</v>
      </c>
      <c r="S19" s="18">
        <f>SUM(S22:S35)</f>
        <v>0</v>
      </c>
      <c r="T19" s="20"/>
      <c r="U19" s="8" t="s">
        <v>8</v>
      </c>
      <c r="V19" s="18">
        <f>SUM(V22:V35)</f>
        <v>0</v>
      </c>
    </row>
    <row r="20" spans="1:22" ht="15.75" customHeight="1" x14ac:dyDescent="0.25">
      <c r="A20" s="33">
        <v>14</v>
      </c>
      <c r="B20" s="29" t="s">
        <v>88</v>
      </c>
      <c r="C20" s="30">
        <v>735</v>
      </c>
      <c r="D20" s="30" t="s">
        <v>0</v>
      </c>
      <c r="E20" s="21"/>
      <c r="F20" s="10"/>
      <c r="G20" s="27">
        <f>E20*F20</f>
        <v>0</v>
      </c>
      <c r="H20" s="21"/>
      <c r="I20" s="10"/>
      <c r="J20" s="27">
        <f>H20*I20</f>
        <v>0</v>
      </c>
      <c r="K20" s="21">
        <v>1</v>
      </c>
      <c r="L20" s="10">
        <v>200000.52</v>
      </c>
      <c r="M20" s="27">
        <f>K20*L20</f>
        <v>200000.52</v>
      </c>
      <c r="N20" s="21"/>
      <c r="O20" s="10"/>
      <c r="P20" s="27">
        <f>N20*O20</f>
        <v>0</v>
      </c>
      <c r="Q20" s="21"/>
      <c r="R20" s="10"/>
      <c r="S20" s="27">
        <f>Q20*R20</f>
        <v>0</v>
      </c>
      <c r="T20" s="21"/>
      <c r="U20" s="10"/>
      <c r="V20" s="27">
        <f>T20*U20</f>
        <v>0</v>
      </c>
    </row>
    <row r="21" spans="1:22" ht="15.75" customHeight="1" x14ac:dyDescent="0.25">
      <c r="A21" s="33"/>
      <c r="B21" s="29"/>
      <c r="C21" s="30"/>
      <c r="D21" s="30"/>
      <c r="E21" s="21"/>
      <c r="F21" s="10"/>
      <c r="G21" s="27">
        <f t="shared" ref="G21" si="15">E21*F21</f>
        <v>0</v>
      </c>
      <c r="H21" s="21"/>
      <c r="I21" s="10"/>
      <c r="J21" s="27">
        <f t="shared" ref="J21" si="16">H21*I21</f>
        <v>0</v>
      </c>
      <c r="K21" s="21"/>
      <c r="L21" s="10"/>
      <c r="M21" s="27"/>
      <c r="N21" s="21"/>
      <c r="O21" s="10"/>
      <c r="P21" s="27">
        <f t="shared" ref="P21" si="17">N21*O21</f>
        <v>0</v>
      </c>
      <c r="Q21" s="21"/>
      <c r="R21" s="10"/>
      <c r="S21" s="27">
        <f t="shared" ref="S21" si="18">Q21*R21</f>
        <v>0</v>
      </c>
      <c r="T21" s="21"/>
      <c r="U21" s="10"/>
      <c r="V21" s="27">
        <f t="shared" ref="V21" si="19">T21*U21</f>
        <v>0</v>
      </c>
    </row>
    <row r="22" spans="1:22" ht="15.75" customHeight="1" x14ac:dyDescent="0.25">
      <c r="A22" s="47" t="s">
        <v>40</v>
      </c>
      <c r="B22" s="48"/>
      <c r="C22" s="7"/>
      <c r="D22" s="7"/>
      <c r="E22" s="20"/>
      <c r="F22" s="8" t="s">
        <v>8</v>
      </c>
      <c r="G22" s="18">
        <f>SUM(G23:G35)</f>
        <v>0</v>
      </c>
      <c r="H22" s="20"/>
      <c r="I22" s="8" t="s">
        <v>8</v>
      </c>
      <c r="J22" s="18">
        <f>SUM(J23:J35)</f>
        <v>0</v>
      </c>
      <c r="K22" s="20"/>
      <c r="L22" s="8" t="s">
        <v>8</v>
      </c>
      <c r="M22" s="18">
        <f>SUM(M23:M35)</f>
        <v>627230.79</v>
      </c>
      <c r="N22" s="20"/>
      <c r="O22" s="8" t="s">
        <v>8</v>
      </c>
      <c r="P22" s="18">
        <f>SUM(P23:P35)</f>
        <v>0</v>
      </c>
      <c r="Q22" s="20"/>
      <c r="R22" s="8" t="s">
        <v>8</v>
      </c>
      <c r="S22" s="18">
        <f>SUM(S23:S35)</f>
        <v>0</v>
      </c>
      <c r="T22" s="20"/>
      <c r="U22" s="8" t="s">
        <v>8</v>
      </c>
      <c r="V22" s="18">
        <f>SUM(V23:V35)</f>
        <v>0</v>
      </c>
    </row>
    <row r="23" spans="1:22" ht="15.75" customHeight="1" x14ac:dyDescent="0.25">
      <c r="A23" s="33">
        <v>15</v>
      </c>
      <c r="B23" s="29" t="s">
        <v>41</v>
      </c>
      <c r="C23" s="9">
        <v>751</v>
      </c>
      <c r="D23" s="9" t="s">
        <v>0</v>
      </c>
      <c r="E23" s="21"/>
      <c r="F23" s="10"/>
      <c r="G23" s="27">
        <f>E23*F23</f>
        <v>0</v>
      </c>
      <c r="H23" s="21"/>
      <c r="I23" s="10"/>
      <c r="J23" s="27">
        <f>H23*I23</f>
        <v>0</v>
      </c>
      <c r="K23" s="21">
        <v>1</v>
      </c>
      <c r="L23" s="10">
        <v>1919.51</v>
      </c>
      <c r="M23" s="27">
        <f>K23*L23</f>
        <v>1919.51</v>
      </c>
      <c r="N23" s="21"/>
      <c r="O23" s="10"/>
      <c r="P23" s="27">
        <f>N23*O23</f>
        <v>0</v>
      </c>
      <c r="Q23" s="21"/>
      <c r="R23" s="10"/>
      <c r="S23" s="27">
        <f>Q23*R23</f>
        <v>0</v>
      </c>
      <c r="T23" s="21"/>
      <c r="U23" s="10"/>
      <c r="V23" s="27">
        <f>T23*U23</f>
        <v>0</v>
      </c>
    </row>
    <row r="24" spans="1:22" ht="15.75" customHeight="1" x14ac:dyDescent="0.25">
      <c r="A24" s="33">
        <v>16</v>
      </c>
      <c r="B24" s="29" t="s">
        <v>42</v>
      </c>
      <c r="C24" s="11">
        <v>25</v>
      </c>
      <c r="D24" s="11" t="s">
        <v>0</v>
      </c>
      <c r="E24" s="22"/>
      <c r="F24" s="12"/>
      <c r="G24" s="27">
        <f t="shared" ref="G24:G35" si="20">E24*F24</f>
        <v>0</v>
      </c>
      <c r="H24" s="22"/>
      <c r="I24" s="12"/>
      <c r="J24" s="27">
        <f t="shared" ref="J24:J35" si="21">H24*I24</f>
        <v>0</v>
      </c>
      <c r="K24" s="22">
        <v>35</v>
      </c>
      <c r="L24" s="12">
        <v>469.38</v>
      </c>
      <c r="M24" s="27">
        <f t="shared" ref="M24:M84" si="22">K24*L24</f>
        <v>16428.3</v>
      </c>
      <c r="N24" s="22"/>
      <c r="O24" s="12"/>
      <c r="P24" s="27">
        <f t="shared" ref="P24:P35" si="23">N24*O24</f>
        <v>0</v>
      </c>
      <c r="Q24" s="22"/>
      <c r="R24" s="12"/>
      <c r="S24" s="27">
        <f t="shared" ref="S24:S35" si="24">Q24*R24</f>
        <v>0</v>
      </c>
      <c r="T24" s="22"/>
      <c r="U24" s="12"/>
      <c r="V24" s="27">
        <f t="shared" ref="V24:V35" si="25">T24*U24</f>
        <v>0</v>
      </c>
    </row>
    <row r="25" spans="1:22" ht="15.75" customHeight="1" x14ac:dyDescent="0.25">
      <c r="A25" s="33">
        <v>17</v>
      </c>
      <c r="B25" s="29" t="s">
        <v>43</v>
      </c>
      <c r="C25" s="11">
        <v>108</v>
      </c>
      <c r="D25" s="11"/>
      <c r="E25" s="22"/>
      <c r="F25" s="12"/>
      <c r="G25" s="27">
        <f t="shared" si="20"/>
        <v>0</v>
      </c>
      <c r="H25" s="22"/>
      <c r="I25" s="12"/>
      <c r="J25" s="27">
        <f t="shared" si="21"/>
        <v>0</v>
      </c>
      <c r="K25" s="22">
        <v>0</v>
      </c>
      <c r="L25" s="12"/>
      <c r="M25" s="27">
        <f t="shared" si="22"/>
        <v>0</v>
      </c>
      <c r="N25" s="22"/>
      <c r="O25" s="12"/>
      <c r="P25" s="27">
        <f t="shared" si="23"/>
        <v>0</v>
      </c>
      <c r="Q25" s="22"/>
      <c r="R25" s="12"/>
      <c r="S25" s="27">
        <f t="shared" si="24"/>
        <v>0</v>
      </c>
      <c r="T25" s="22"/>
      <c r="U25" s="12"/>
      <c r="V25" s="27">
        <f t="shared" si="25"/>
        <v>0</v>
      </c>
    </row>
    <row r="26" spans="1:22" ht="15.75" customHeight="1" x14ac:dyDescent="0.25">
      <c r="A26" s="33">
        <v>18</v>
      </c>
      <c r="B26" s="29" t="s">
        <v>44</v>
      </c>
      <c r="C26" s="11">
        <v>280</v>
      </c>
      <c r="D26" s="11"/>
      <c r="E26" s="22"/>
      <c r="F26" s="12"/>
      <c r="G26" s="27">
        <f t="shared" si="20"/>
        <v>0</v>
      </c>
      <c r="H26" s="22"/>
      <c r="I26" s="12"/>
      <c r="J26" s="27">
        <f t="shared" si="21"/>
        <v>0</v>
      </c>
      <c r="K26" s="22">
        <v>709</v>
      </c>
      <c r="L26" s="12">
        <v>172.94</v>
      </c>
      <c r="M26" s="27">
        <f t="shared" si="22"/>
        <v>122614.45999999999</v>
      </c>
      <c r="N26" s="22"/>
      <c r="O26" s="12"/>
      <c r="P26" s="27">
        <f t="shared" si="23"/>
        <v>0</v>
      </c>
      <c r="Q26" s="22"/>
      <c r="R26" s="12"/>
      <c r="S26" s="27">
        <f t="shared" si="24"/>
        <v>0</v>
      </c>
      <c r="T26" s="22"/>
      <c r="U26" s="12"/>
      <c r="V26" s="27">
        <f t="shared" si="25"/>
        <v>0</v>
      </c>
    </row>
    <row r="27" spans="1:22" ht="15.75" customHeight="1" x14ac:dyDescent="0.25">
      <c r="A27" s="33">
        <v>19</v>
      </c>
      <c r="B27" s="29" t="s">
        <v>45</v>
      </c>
      <c r="C27" s="11">
        <v>5</v>
      </c>
      <c r="D27" s="11" t="s">
        <v>1</v>
      </c>
      <c r="E27" s="22"/>
      <c r="F27" s="12"/>
      <c r="G27" s="27">
        <f t="shared" si="20"/>
        <v>0</v>
      </c>
      <c r="H27" s="22"/>
      <c r="I27" s="12"/>
      <c r="J27" s="27">
        <f t="shared" si="21"/>
        <v>0</v>
      </c>
      <c r="K27" s="22">
        <v>672</v>
      </c>
      <c r="L27" s="12">
        <v>154.30000000000001</v>
      </c>
      <c r="M27" s="27">
        <f t="shared" si="22"/>
        <v>103689.60000000001</v>
      </c>
      <c r="N27" s="22"/>
      <c r="O27" s="12"/>
      <c r="P27" s="27">
        <f t="shared" si="23"/>
        <v>0</v>
      </c>
      <c r="Q27" s="22"/>
      <c r="R27" s="12"/>
      <c r="S27" s="27">
        <f t="shared" si="24"/>
        <v>0</v>
      </c>
      <c r="T27" s="22"/>
      <c r="U27" s="12"/>
      <c r="V27" s="27">
        <f t="shared" si="25"/>
        <v>0</v>
      </c>
    </row>
    <row r="28" spans="1:22" ht="15.75" customHeight="1" x14ac:dyDescent="0.25">
      <c r="A28" s="33">
        <v>20</v>
      </c>
      <c r="B28" s="29" t="s">
        <v>46</v>
      </c>
      <c r="C28" s="11">
        <v>3</v>
      </c>
      <c r="D28" s="11" t="s">
        <v>1</v>
      </c>
      <c r="E28" s="22"/>
      <c r="F28" s="12"/>
      <c r="G28" s="27">
        <f t="shared" si="20"/>
        <v>0</v>
      </c>
      <c r="H28" s="22"/>
      <c r="I28" s="12"/>
      <c r="J28" s="27">
        <f t="shared" si="21"/>
        <v>0</v>
      </c>
      <c r="K28" s="17">
        <v>1668</v>
      </c>
      <c r="L28" s="12">
        <v>110.28</v>
      </c>
      <c r="M28" s="27">
        <f t="shared" si="22"/>
        <v>183947.04</v>
      </c>
      <c r="N28" s="22"/>
      <c r="O28" s="12"/>
      <c r="P28" s="27">
        <f t="shared" si="23"/>
        <v>0</v>
      </c>
      <c r="Q28" s="22"/>
      <c r="R28" s="12"/>
      <c r="S28" s="27">
        <f t="shared" si="24"/>
        <v>0</v>
      </c>
      <c r="T28" s="22"/>
      <c r="U28" s="12"/>
      <c r="V28" s="27">
        <f t="shared" si="25"/>
        <v>0</v>
      </c>
    </row>
    <row r="29" spans="1:22" ht="15.75" customHeight="1" x14ac:dyDescent="0.25">
      <c r="A29" s="33">
        <v>21</v>
      </c>
      <c r="B29" s="29" t="s">
        <v>47</v>
      </c>
      <c r="C29" s="11">
        <v>1</v>
      </c>
      <c r="D29" s="11"/>
      <c r="E29" s="22"/>
      <c r="F29" s="12"/>
      <c r="G29" s="27">
        <f t="shared" ref="G29:G32" si="26">E29*F29</f>
        <v>0</v>
      </c>
      <c r="H29" s="22"/>
      <c r="I29" s="12"/>
      <c r="J29" s="27">
        <f t="shared" ref="J29:J32" si="27">H29*I29</f>
        <v>0</v>
      </c>
      <c r="K29" s="17">
        <v>823</v>
      </c>
      <c r="L29" s="12">
        <v>69.02</v>
      </c>
      <c r="M29" s="27">
        <f t="shared" ref="M29:M32" si="28">K29*L29</f>
        <v>56803.46</v>
      </c>
      <c r="N29" s="22"/>
      <c r="O29" s="12"/>
      <c r="P29" s="27">
        <f t="shared" ref="P29:P32" si="29">N29*O29</f>
        <v>0</v>
      </c>
      <c r="Q29" s="22"/>
      <c r="R29" s="12"/>
      <c r="S29" s="27">
        <f t="shared" ref="S29:S32" si="30">Q29*R29</f>
        <v>0</v>
      </c>
      <c r="T29" s="22"/>
      <c r="U29" s="12"/>
      <c r="V29" s="27">
        <f t="shared" ref="V29:V32" si="31">T29*U29</f>
        <v>0</v>
      </c>
    </row>
    <row r="30" spans="1:22" ht="15.75" customHeight="1" x14ac:dyDescent="0.25">
      <c r="A30" s="33">
        <v>22</v>
      </c>
      <c r="B30" s="29" t="s">
        <v>48</v>
      </c>
      <c r="C30" s="11">
        <v>2</v>
      </c>
      <c r="D30" s="11"/>
      <c r="E30" s="22"/>
      <c r="F30" s="12"/>
      <c r="G30" s="27">
        <f t="shared" si="26"/>
        <v>0</v>
      </c>
      <c r="H30" s="22"/>
      <c r="I30" s="12"/>
      <c r="J30" s="27">
        <f t="shared" si="27"/>
        <v>0</v>
      </c>
      <c r="K30" s="17">
        <v>504</v>
      </c>
      <c r="L30" s="12">
        <v>54.2</v>
      </c>
      <c r="M30" s="27">
        <f t="shared" si="28"/>
        <v>27316.800000000003</v>
      </c>
      <c r="N30" s="22"/>
      <c r="O30" s="12"/>
      <c r="P30" s="27">
        <f t="shared" si="29"/>
        <v>0</v>
      </c>
      <c r="Q30" s="22"/>
      <c r="R30" s="12"/>
      <c r="S30" s="27">
        <f t="shared" si="30"/>
        <v>0</v>
      </c>
      <c r="T30" s="22"/>
      <c r="U30" s="12"/>
      <c r="V30" s="27">
        <f t="shared" si="31"/>
        <v>0</v>
      </c>
    </row>
    <row r="31" spans="1:22" ht="15.75" customHeight="1" x14ac:dyDescent="0.25">
      <c r="A31" s="33">
        <v>23</v>
      </c>
      <c r="B31" s="29" t="s">
        <v>49</v>
      </c>
      <c r="C31" s="11">
        <v>1</v>
      </c>
      <c r="D31" s="11"/>
      <c r="E31" s="22"/>
      <c r="F31" s="12"/>
      <c r="G31" s="27">
        <f t="shared" si="26"/>
        <v>0</v>
      </c>
      <c r="H31" s="22"/>
      <c r="I31" s="12"/>
      <c r="J31" s="27">
        <f t="shared" si="27"/>
        <v>0</v>
      </c>
      <c r="K31" s="17">
        <v>5</v>
      </c>
      <c r="L31" s="12">
        <v>39</v>
      </c>
      <c r="M31" s="27">
        <f t="shared" si="28"/>
        <v>195</v>
      </c>
      <c r="N31" s="22"/>
      <c r="O31" s="42"/>
      <c r="P31" s="27">
        <f t="shared" si="29"/>
        <v>0</v>
      </c>
      <c r="Q31" s="22"/>
      <c r="R31" s="12"/>
      <c r="S31" s="27">
        <f t="shared" si="30"/>
        <v>0</v>
      </c>
      <c r="T31" s="22"/>
      <c r="U31" s="12"/>
      <c r="V31" s="27">
        <f t="shared" si="31"/>
        <v>0</v>
      </c>
    </row>
    <row r="32" spans="1:22" ht="15.75" customHeight="1" x14ac:dyDescent="0.25">
      <c r="A32" s="33">
        <v>24</v>
      </c>
      <c r="B32" s="29" t="s">
        <v>50</v>
      </c>
      <c r="C32" s="11">
        <v>1</v>
      </c>
      <c r="D32" s="11"/>
      <c r="E32" s="22"/>
      <c r="F32" s="12"/>
      <c r="G32" s="27">
        <f t="shared" si="26"/>
        <v>0</v>
      </c>
      <c r="H32" s="22"/>
      <c r="I32" s="12"/>
      <c r="J32" s="27">
        <f t="shared" si="27"/>
        <v>0</v>
      </c>
      <c r="K32" s="17">
        <v>1</v>
      </c>
      <c r="L32" s="12">
        <v>30001.360000000001</v>
      </c>
      <c r="M32" s="27">
        <f t="shared" si="28"/>
        <v>30001.360000000001</v>
      </c>
      <c r="N32" s="22"/>
      <c r="O32" s="43"/>
      <c r="P32" s="27">
        <f t="shared" si="29"/>
        <v>0</v>
      </c>
      <c r="Q32" s="22"/>
      <c r="R32" s="12"/>
      <c r="S32" s="27">
        <f t="shared" si="30"/>
        <v>0</v>
      </c>
      <c r="T32" s="22"/>
      <c r="U32" s="12"/>
      <c r="V32" s="27">
        <f t="shared" si="31"/>
        <v>0</v>
      </c>
    </row>
    <row r="33" spans="1:24" ht="15.75" customHeight="1" x14ac:dyDescent="0.25">
      <c r="A33" s="33">
        <v>25</v>
      </c>
      <c r="B33" s="29" t="s">
        <v>51</v>
      </c>
      <c r="C33" s="11">
        <v>15</v>
      </c>
      <c r="D33" s="11" t="s">
        <v>92</v>
      </c>
      <c r="E33" s="22"/>
      <c r="F33" s="12"/>
      <c r="G33" s="27">
        <f t="shared" si="20"/>
        <v>0</v>
      </c>
      <c r="H33" s="22"/>
      <c r="I33" s="12"/>
      <c r="J33" s="27">
        <f t="shared" si="21"/>
        <v>0</v>
      </c>
      <c r="K33" s="17">
        <v>823</v>
      </c>
      <c r="L33" s="12">
        <v>69.02</v>
      </c>
      <c r="M33" s="27">
        <f t="shared" si="22"/>
        <v>56803.46</v>
      </c>
      <c r="N33" s="22"/>
      <c r="O33" s="12"/>
      <c r="P33" s="27">
        <f t="shared" si="23"/>
        <v>0</v>
      </c>
      <c r="Q33" s="22"/>
      <c r="R33" s="12"/>
      <c r="S33" s="27">
        <f t="shared" si="24"/>
        <v>0</v>
      </c>
      <c r="T33" s="22"/>
      <c r="U33" s="12"/>
      <c r="V33" s="27">
        <f t="shared" si="25"/>
        <v>0</v>
      </c>
    </row>
    <row r="34" spans="1:24" ht="15.75" customHeight="1" x14ac:dyDescent="0.25">
      <c r="A34" s="33">
        <v>26</v>
      </c>
      <c r="B34" s="29" t="s">
        <v>52</v>
      </c>
      <c r="C34" s="76">
        <v>1164</v>
      </c>
      <c r="D34" s="11" t="s">
        <v>0</v>
      </c>
      <c r="E34" s="22"/>
      <c r="F34" s="12"/>
      <c r="G34" s="27">
        <f t="shared" si="20"/>
        <v>0</v>
      </c>
      <c r="H34" s="22"/>
      <c r="I34" s="12"/>
      <c r="J34" s="27">
        <f t="shared" si="21"/>
        <v>0</v>
      </c>
      <c r="K34" s="17">
        <v>504</v>
      </c>
      <c r="L34" s="12">
        <v>54.2</v>
      </c>
      <c r="M34" s="27">
        <f t="shared" si="22"/>
        <v>27316.800000000003</v>
      </c>
      <c r="N34" s="22"/>
      <c r="O34" s="12"/>
      <c r="P34" s="27">
        <f t="shared" si="23"/>
        <v>0</v>
      </c>
      <c r="Q34" s="22"/>
      <c r="R34" s="12"/>
      <c r="S34" s="27">
        <f t="shared" si="24"/>
        <v>0</v>
      </c>
      <c r="T34" s="22"/>
      <c r="U34" s="12"/>
      <c r="V34" s="27">
        <f t="shared" si="25"/>
        <v>0</v>
      </c>
    </row>
    <row r="35" spans="1:24" ht="15.75" customHeight="1" x14ac:dyDescent="0.25">
      <c r="A35" s="33"/>
      <c r="B35" s="29"/>
      <c r="C35" s="11"/>
      <c r="D35" s="11"/>
      <c r="E35" s="22"/>
      <c r="F35" s="12"/>
      <c r="G35" s="27">
        <f t="shared" si="20"/>
        <v>0</v>
      </c>
      <c r="H35" s="22"/>
      <c r="I35" s="12"/>
      <c r="J35" s="27">
        <f t="shared" si="21"/>
        <v>0</v>
      </c>
      <c r="K35" s="17">
        <v>5</v>
      </c>
      <c r="L35" s="12">
        <v>39</v>
      </c>
      <c r="M35" s="27">
        <f t="shared" si="22"/>
        <v>195</v>
      </c>
      <c r="N35" s="22"/>
      <c r="O35" s="42"/>
      <c r="P35" s="27">
        <f t="shared" si="23"/>
        <v>0</v>
      </c>
      <c r="Q35" s="22"/>
      <c r="R35" s="12"/>
      <c r="S35" s="27">
        <f t="shared" si="24"/>
        <v>0</v>
      </c>
      <c r="T35" s="22"/>
      <c r="U35" s="12"/>
      <c r="V35" s="27">
        <f t="shared" si="25"/>
        <v>0</v>
      </c>
    </row>
    <row r="36" spans="1:24" ht="15.75" customHeight="1" x14ac:dyDescent="0.25">
      <c r="A36" s="47" t="s">
        <v>53</v>
      </c>
      <c r="B36" s="48"/>
      <c r="C36" s="7"/>
      <c r="D36" s="7"/>
      <c r="E36" s="23"/>
      <c r="F36" s="8" t="s">
        <v>8</v>
      </c>
      <c r="G36" s="18">
        <f>SUM(G37:G54)</f>
        <v>0</v>
      </c>
      <c r="H36" s="23"/>
      <c r="I36" s="8" t="s">
        <v>8</v>
      </c>
      <c r="J36" s="18">
        <f>SUM(J37:J54)</f>
        <v>0</v>
      </c>
      <c r="K36" s="23"/>
      <c r="L36" s="8" t="s">
        <v>8</v>
      </c>
      <c r="M36" s="18">
        <f>SUM(M37:M54)</f>
        <v>247883.25</v>
      </c>
      <c r="N36" s="23"/>
      <c r="O36" s="8" t="s">
        <v>8</v>
      </c>
      <c r="P36" s="18">
        <f>SUM(P37:P54)</f>
        <v>0</v>
      </c>
      <c r="Q36" s="23"/>
      <c r="R36" s="8" t="s">
        <v>8</v>
      </c>
      <c r="S36" s="18">
        <f>SUM(S37:S54)</f>
        <v>0</v>
      </c>
      <c r="T36" s="23"/>
      <c r="U36" s="8" t="s">
        <v>8</v>
      </c>
      <c r="V36" s="18">
        <f>SUM(V37:V54)</f>
        <v>0</v>
      </c>
      <c r="X36" s="31"/>
    </row>
    <row r="37" spans="1:24" ht="15.75" customHeight="1" x14ac:dyDescent="0.25">
      <c r="A37" s="33">
        <v>27</v>
      </c>
      <c r="B37" s="29" t="s">
        <v>54</v>
      </c>
      <c r="C37" s="11"/>
      <c r="D37" s="11"/>
      <c r="E37" s="24"/>
      <c r="F37" s="10"/>
      <c r="G37" s="27">
        <f>E37*F37</f>
        <v>0</v>
      </c>
      <c r="H37" s="24"/>
      <c r="I37" s="10"/>
      <c r="J37" s="27">
        <f>H37*I37</f>
        <v>0</v>
      </c>
      <c r="K37" s="24">
        <v>1</v>
      </c>
      <c r="L37" s="10">
        <v>2879.26</v>
      </c>
      <c r="M37" s="27">
        <f t="shared" ref="M37:M39" si="32">K37*L37</f>
        <v>2879.26</v>
      </c>
      <c r="N37" s="24"/>
      <c r="O37" s="10"/>
      <c r="P37" s="27">
        <f>N37*O37</f>
        <v>0</v>
      </c>
      <c r="Q37" s="24"/>
      <c r="R37" s="10"/>
      <c r="S37" s="27">
        <f>Q37*R37</f>
        <v>0</v>
      </c>
      <c r="T37" s="24"/>
      <c r="U37" s="10"/>
      <c r="V37" s="27">
        <f>T37*U37</f>
        <v>0</v>
      </c>
      <c r="X37" s="31"/>
    </row>
    <row r="38" spans="1:24" ht="15.75" customHeight="1" x14ac:dyDescent="0.25">
      <c r="A38" s="33">
        <v>28</v>
      </c>
      <c r="B38" s="29" t="s">
        <v>55</v>
      </c>
      <c r="C38" s="11">
        <v>650</v>
      </c>
      <c r="D38" s="11" t="s">
        <v>0</v>
      </c>
      <c r="E38" s="25"/>
      <c r="F38" s="12"/>
      <c r="G38" s="27">
        <f t="shared" ref="G38:G50" si="33">E38*F38</f>
        <v>0</v>
      </c>
      <c r="H38" s="25"/>
      <c r="I38" s="12"/>
      <c r="J38" s="27">
        <f t="shared" ref="J38:J50" si="34">H38*I38</f>
        <v>0</v>
      </c>
      <c r="K38" s="25">
        <v>1</v>
      </c>
      <c r="L38" s="12">
        <v>12660.11</v>
      </c>
      <c r="M38" s="27">
        <f t="shared" si="32"/>
        <v>12660.11</v>
      </c>
      <c r="N38" s="25"/>
      <c r="O38" s="12"/>
      <c r="P38" s="27">
        <f t="shared" ref="P38:P50" si="35">N38*O38</f>
        <v>0</v>
      </c>
      <c r="Q38" s="25"/>
      <c r="R38" s="12"/>
      <c r="S38" s="27">
        <f t="shared" ref="S38:S50" si="36">Q38*R38</f>
        <v>0</v>
      </c>
      <c r="T38" s="25"/>
      <c r="U38" s="12"/>
      <c r="V38" s="27">
        <f t="shared" ref="V38:V50" si="37">T38*U38</f>
        <v>0</v>
      </c>
      <c r="X38" s="32"/>
    </row>
    <row r="39" spans="1:24" ht="15.75" customHeight="1" x14ac:dyDescent="0.25">
      <c r="A39" s="33">
        <v>29</v>
      </c>
      <c r="B39" s="29" t="s">
        <v>56</v>
      </c>
      <c r="C39" s="14">
        <v>625</v>
      </c>
      <c r="D39" s="11" t="s">
        <v>0</v>
      </c>
      <c r="E39" s="25"/>
      <c r="F39" s="12"/>
      <c r="G39" s="27">
        <f t="shared" si="33"/>
        <v>0</v>
      </c>
      <c r="H39" s="25"/>
      <c r="I39" s="12"/>
      <c r="J39" s="27">
        <f t="shared" si="34"/>
        <v>0</v>
      </c>
      <c r="K39" s="25">
        <v>4621</v>
      </c>
      <c r="L39" s="12">
        <v>50.28</v>
      </c>
      <c r="M39" s="27">
        <f t="shared" si="32"/>
        <v>232343.88</v>
      </c>
      <c r="N39" s="25"/>
      <c r="O39" s="12"/>
      <c r="P39" s="27">
        <f t="shared" si="35"/>
        <v>0</v>
      </c>
      <c r="Q39" s="25"/>
      <c r="R39" s="12"/>
      <c r="S39" s="27">
        <f t="shared" si="36"/>
        <v>0</v>
      </c>
      <c r="T39" s="25"/>
      <c r="U39" s="12"/>
      <c r="V39" s="27">
        <f t="shared" si="37"/>
        <v>0</v>
      </c>
      <c r="X39" s="31"/>
    </row>
    <row r="40" spans="1:24" ht="15.75" customHeight="1" x14ac:dyDescent="0.25">
      <c r="A40" s="33">
        <v>30</v>
      </c>
      <c r="B40" s="29" t="s">
        <v>57</v>
      </c>
      <c r="C40" s="14">
        <v>600</v>
      </c>
      <c r="D40" s="11" t="s">
        <v>0</v>
      </c>
      <c r="E40" s="25"/>
      <c r="F40" s="12"/>
      <c r="G40" s="27">
        <f t="shared" si="33"/>
        <v>0</v>
      </c>
      <c r="H40" s="25"/>
      <c r="I40" s="12"/>
      <c r="J40" s="27">
        <f t="shared" si="34"/>
        <v>0</v>
      </c>
      <c r="K40" s="25"/>
      <c r="L40" s="12"/>
      <c r="M40" s="27"/>
      <c r="N40" s="25"/>
      <c r="O40" s="12"/>
      <c r="P40" s="27">
        <f t="shared" si="35"/>
        <v>0</v>
      </c>
      <c r="Q40" s="25"/>
      <c r="R40" s="12"/>
      <c r="S40" s="27">
        <f t="shared" si="36"/>
        <v>0</v>
      </c>
      <c r="T40" s="25"/>
      <c r="U40" s="12"/>
      <c r="V40" s="27">
        <f t="shared" si="37"/>
        <v>0</v>
      </c>
      <c r="X40" s="31"/>
    </row>
    <row r="41" spans="1:24" ht="15.75" customHeight="1" x14ac:dyDescent="0.25">
      <c r="A41" s="33">
        <v>31</v>
      </c>
      <c r="B41" s="29" t="s">
        <v>58</v>
      </c>
      <c r="C41" s="14">
        <v>0</v>
      </c>
      <c r="D41" s="11" t="s">
        <v>0</v>
      </c>
      <c r="E41" s="25"/>
      <c r="F41" s="12"/>
      <c r="G41" s="27">
        <f t="shared" si="33"/>
        <v>0</v>
      </c>
      <c r="H41" s="25"/>
      <c r="I41" s="12"/>
      <c r="J41" s="27">
        <f t="shared" si="34"/>
        <v>0</v>
      </c>
      <c r="K41" s="25"/>
      <c r="L41" s="12"/>
      <c r="M41" s="27"/>
      <c r="N41" s="25"/>
      <c r="O41" s="12"/>
      <c r="P41" s="27">
        <f t="shared" si="35"/>
        <v>0</v>
      </c>
      <c r="Q41" s="25"/>
      <c r="R41" s="12"/>
      <c r="S41" s="27">
        <f t="shared" si="36"/>
        <v>0</v>
      </c>
      <c r="T41" s="25"/>
      <c r="U41" s="12"/>
      <c r="V41" s="27">
        <f t="shared" si="37"/>
        <v>0</v>
      </c>
      <c r="X41" s="31"/>
    </row>
    <row r="42" spans="1:24" ht="15.75" customHeight="1" x14ac:dyDescent="0.25">
      <c r="A42" s="33">
        <v>32</v>
      </c>
      <c r="B42" s="29" t="s">
        <v>59</v>
      </c>
      <c r="C42" s="14">
        <v>281</v>
      </c>
      <c r="D42" s="11" t="s">
        <v>0</v>
      </c>
      <c r="E42" s="25"/>
      <c r="F42" s="12"/>
      <c r="G42" s="27">
        <f t="shared" si="33"/>
        <v>0</v>
      </c>
      <c r="H42" s="25"/>
      <c r="I42" s="12"/>
      <c r="J42" s="27">
        <f t="shared" si="34"/>
        <v>0</v>
      </c>
      <c r="K42" s="25"/>
      <c r="L42" s="12"/>
      <c r="M42" s="27"/>
      <c r="N42" s="25"/>
      <c r="O42" s="12"/>
      <c r="P42" s="27">
        <f t="shared" si="35"/>
        <v>0</v>
      </c>
      <c r="Q42" s="25"/>
      <c r="R42" s="12"/>
      <c r="S42" s="27">
        <f t="shared" si="36"/>
        <v>0</v>
      </c>
      <c r="T42" s="25"/>
      <c r="U42" s="12"/>
      <c r="V42" s="27">
        <f t="shared" si="37"/>
        <v>0</v>
      </c>
      <c r="X42" s="31"/>
    </row>
    <row r="43" spans="1:24" ht="15.75" customHeight="1" x14ac:dyDescent="0.25">
      <c r="A43" s="33">
        <v>33</v>
      </c>
      <c r="B43" s="29" t="s">
        <v>60</v>
      </c>
      <c r="C43" s="14">
        <v>301</v>
      </c>
      <c r="D43" s="11" t="s">
        <v>0</v>
      </c>
      <c r="E43" s="25"/>
      <c r="F43" s="12"/>
      <c r="G43" s="27">
        <f t="shared" si="33"/>
        <v>0</v>
      </c>
      <c r="H43" s="25"/>
      <c r="I43" s="12"/>
      <c r="J43" s="27">
        <f t="shared" si="34"/>
        <v>0</v>
      </c>
      <c r="K43" s="25"/>
      <c r="L43" s="12"/>
      <c r="M43" s="27"/>
      <c r="N43" s="25"/>
      <c r="O43" s="12"/>
      <c r="P43" s="27">
        <f t="shared" si="35"/>
        <v>0</v>
      </c>
      <c r="Q43" s="25"/>
      <c r="R43" s="12"/>
      <c r="S43" s="27">
        <f t="shared" si="36"/>
        <v>0</v>
      </c>
      <c r="T43" s="25"/>
      <c r="U43" s="12"/>
      <c r="V43" s="27">
        <f t="shared" si="37"/>
        <v>0</v>
      </c>
      <c r="X43" s="31"/>
    </row>
    <row r="44" spans="1:24" ht="15.75" customHeight="1" x14ac:dyDescent="0.25">
      <c r="A44" s="33">
        <v>34</v>
      </c>
      <c r="B44" s="29" t="s">
        <v>61</v>
      </c>
      <c r="C44" s="14">
        <v>0</v>
      </c>
      <c r="D44" s="11" t="s">
        <v>0</v>
      </c>
      <c r="E44" s="25"/>
      <c r="F44" s="12"/>
      <c r="G44" s="27">
        <f t="shared" si="33"/>
        <v>0</v>
      </c>
      <c r="H44" s="25"/>
      <c r="I44" s="12"/>
      <c r="J44" s="27">
        <f t="shared" si="34"/>
        <v>0</v>
      </c>
      <c r="K44" s="25"/>
      <c r="L44" s="12"/>
      <c r="M44" s="27"/>
      <c r="N44" s="25"/>
      <c r="O44" s="12"/>
      <c r="P44" s="27">
        <f t="shared" si="35"/>
        <v>0</v>
      </c>
      <c r="Q44" s="25"/>
      <c r="R44" s="12"/>
      <c r="S44" s="27">
        <f t="shared" si="36"/>
        <v>0</v>
      </c>
      <c r="T44" s="25"/>
      <c r="U44" s="12"/>
      <c r="V44" s="27">
        <f t="shared" si="37"/>
        <v>0</v>
      </c>
      <c r="X44" s="31"/>
    </row>
    <row r="45" spans="1:24" ht="15.75" customHeight="1" x14ac:dyDescent="0.25">
      <c r="A45" s="33">
        <v>35</v>
      </c>
      <c r="B45" s="29" t="s">
        <v>62</v>
      </c>
      <c r="C45" s="14">
        <v>160</v>
      </c>
      <c r="D45" s="11" t="s">
        <v>0</v>
      </c>
      <c r="E45" s="25"/>
      <c r="F45" s="12"/>
      <c r="G45" s="27">
        <f t="shared" ref="G45:G48" si="38">E45*F45</f>
        <v>0</v>
      </c>
      <c r="H45" s="25"/>
      <c r="I45" s="12"/>
      <c r="J45" s="27">
        <f t="shared" ref="J45:J48" si="39">H45*I45</f>
        <v>0</v>
      </c>
      <c r="K45" s="25"/>
      <c r="L45" s="12"/>
      <c r="M45" s="27"/>
      <c r="N45" s="25"/>
      <c r="O45" s="12"/>
      <c r="P45" s="27">
        <f t="shared" ref="P45:P48" si="40">N45*O45</f>
        <v>0</v>
      </c>
      <c r="Q45" s="25"/>
      <c r="R45" s="12"/>
      <c r="S45" s="27">
        <f t="shared" ref="S45:S48" si="41">Q45*R45</f>
        <v>0</v>
      </c>
      <c r="T45" s="25"/>
      <c r="U45" s="12"/>
      <c r="V45" s="27">
        <f t="shared" ref="V45:V48" si="42">T45*U45</f>
        <v>0</v>
      </c>
      <c r="X45" s="31"/>
    </row>
    <row r="46" spans="1:24" ht="15.75" customHeight="1" x14ac:dyDescent="0.25">
      <c r="A46" s="33">
        <v>36</v>
      </c>
      <c r="B46" s="29" t="s">
        <v>63</v>
      </c>
      <c r="C46" s="14">
        <v>13</v>
      </c>
      <c r="D46" s="14" t="s">
        <v>1</v>
      </c>
      <c r="E46" s="25"/>
      <c r="F46" s="12"/>
      <c r="G46" s="27">
        <f t="shared" si="38"/>
        <v>0</v>
      </c>
      <c r="H46" s="25"/>
      <c r="I46" s="12"/>
      <c r="J46" s="27">
        <f t="shared" si="39"/>
        <v>0</v>
      </c>
      <c r="K46" s="25"/>
      <c r="L46" s="12"/>
      <c r="M46" s="27"/>
      <c r="N46" s="25"/>
      <c r="O46" s="12"/>
      <c r="P46" s="27">
        <f t="shared" si="40"/>
        <v>0</v>
      </c>
      <c r="Q46" s="25"/>
      <c r="R46" s="12"/>
      <c r="S46" s="27">
        <f t="shared" si="41"/>
        <v>0</v>
      </c>
      <c r="T46" s="25"/>
      <c r="U46" s="12"/>
      <c r="V46" s="27">
        <f t="shared" si="42"/>
        <v>0</v>
      </c>
      <c r="X46" s="31"/>
    </row>
    <row r="47" spans="1:24" ht="15.75" customHeight="1" x14ac:dyDescent="0.25">
      <c r="A47" s="33">
        <v>37</v>
      </c>
      <c r="B47" s="29" t="s">
        <v>64</v>
      </c>
      <c r="C47" s="14">
        <v>3</v>
      </c>
      <c r="D47" s="14" t="s">
        <v>1</v>
      </c>
      <c r="E47" s="25"/>
      <c r="F47" s="12"/>
      <c r="G47" s="27">
        <f t="shared" si="38"/>
        <v>0</v>
      </c>
      <c r="H47" s="25"/>
      <c r="I47" s="12"/>
      <c r="J47" s="27">
        <f t="shared" si="39"/>
        <v>0</v>
      </c>
      <c r="K47" s="25"/>
      <c r="L47" s="12"/>
      <c r="M47" s="27"/>
      <c r="N47" s="25"/>
      <c r="O47" s="12"/>
      <c r="P47" s="27">
        <f t="shared" si="40"/>
        <v>0</v>
      </c>
      <c r="Q47" s="25"/>
      <c r="R47" s="12"/>
      <c r="S47" s="27">
        <f t="shared" si="41"/>
        <v>0</v>
      </c>
      <c r="T47" s="25"/>
      <c r="U47" s="12"/>
      <c r="V47" s="27">
        <f t="shared" si="42"/>
        <v>0</v>
      </c>
      <c r="X47" s="31"/>
    </row>
    <row r="48" spans="1:24" ht="15.75" customHeight="1" x14ac:dyDescent="0.25">
      <c r="A48" s="33">
        <v>38</v>
      </c>
      <c r="B48" s="29" t="s">
        <v>65</v>
      </c>
      <c r="C48" s="14">
        <v>16</v>
      </c>
      <c r="D48" s="14" t="s">
        <v>1</v>
      </c>
      <c r="E48" s="25"/>
      <c r="F48" s="12"/>
      <c r="G48" s="27">
        <f t="shared" si="38"/>
        <v>0</v>
      </c>
      <c r="H48" s="25"/>
      <c r="I48" s="12"/>
      <c r="J48" s="27">
        <f t="shared" si="39"/>
        <v>0</v>
      </c>
      <c r="K48" s="25"/>
      <c r="L48" s="12"/>
      <c r="M48" s="27"/>
      <c r="N48" s="25"/>
      <c r="O48" s="12"/>
      <c r="P48" s="27">
        <f t="shared" si="40"/>
        <v>0</v>
      </c>
      <c r="Q48" s="25"/>
      <c r="R48" s="12"/>
      <c r="S48" s="27">
        <f t="shared" si="41"/>
        <v>0</v>
      </c>
      <c r="T48" s="25"/>
      <c r="U48" s="12"/>
      <c r="V48" s="27">
        <f t="shared" si="42"/>
        <v>0</v>
      </c>
      <c r="X48" s="31"/>
    </row>
    <row r="49" spans="1:24" ht="15.75" customHeight="1" x14ac:dyDescent="0.25">
      <c r="A49" s="33">
        <v>39</v>
      </c>
      <c r="B49" s="29" t="s">
        <v>66</v>
      </c>
      <c r="C49" s="14">
        <v>72</v>
      </c>
      <c r="D49" s="14" t="s">
        <v>13</v>
      </c>
      <c r="E49" s="25"/>
      <c r="F49" s="12"/>
      <c r="G49" s="27">
        <f t="shared" si="33"/>
        <v>0</v>
      </c>
      <c r="H49" s="25"/>
      <c r="I49" s="12"/>
      <c r="J49" s="27">
        <f t="shared" si="34"/>
        <v>0</v>
      </c>
      <c r="K49" s="25"/>
      <c r="L49" s="12"/>
      <c r="M49" s="27"/>
      <c r="N49" s="25"/>
      <c r="O49" s="12"/>
      <c r="P49" s="27">
        <f t="shared" si="35"/>
        <v>0</v>
      </c>
      <c r="Q49" s="25"/>
      <c r="R49" s="12"/>
      <c r="S49" s="27">
        <f t="shared" si="36"/>
        <v>0</v>
      </c>
      <c r="T49" s="25"/>
      <c r="U49" s="12"/>
      <c r="V49" s="27">
        <f t="shared" si="37"/>
        <v>0</v>
      </c>
      <c r="X49" s="31"/>
    </row>
    <row r="50" spans="1:24" ht="15.75" customHeight="1" x14ac:dyDescent="0.25">
      <c r="A50" s="33">
        <v>40</v>
      </c>
      <c r="B50" s="29" t="s">
        <v>67</v>
      </c>
      <c r="C50" s="77">
        <v>1901</v>
      </c>
      <c r="D50" s="11" t="s">
        <v>0</v>
      </c>
      <c r="E50" s="25"/>
      <c r="F50" s="12"/>
      <c r="G50" s="27">
        <f t="shared" si="33"/>
        <v>0</v>
      </c>
      <c r="H50" s="25"/>
      <c r="I50" s="12"/>
      <c r="J50" s="27">
        <f t="shared" si="34"/>
        <v>0</v>
      </c>
      <c r="K50" s="25"/>
      <c r="L50" s="12"/>
      <c r="M50" s="27"/>
      <c r="N50" s="25"/>
      <c r="O50" s="12"/>
      <c r="P50" s="27">
        <f t="shared" si="35"/>
        <v>0</v>
      </c>
      <c r="Q50" s="25"/>
      <c r="R50" s="12"/>
      <c r="S50" s="27">
        <f t="shared" si="36"/>
        <v>0</v>
      </c>
      <c r="T50" s="25"/>
      <c r="U50" s="12"/>
      <c r="V50" s="27">
        <f t="shared" si="37"/>
        <v>0</v>
      </c>
      <c r="X50" s="31"/>
    </row>
    <row r="51" spans="1:24" ht="15.75" customHeight="1" x14ac:dyDescent="0.25">
      <c r="A51" s="33">
        <v>41</v>
      </c>
      <c r="B51" s="29" t="s">
        <v>68</v>
      </c>
      <c r="C51" s="77">
        <v>1901</v>
      </c>
      <c r="D51" s="11" t="s">
        <v>0</v>
      </c>
      <c r="E51" s="25"/>
      <c r="F51" s="12"/>
      <c r="G51" s="27">
        <f t="shared" ref="G51:G52" si="43">E51*F51</f>
        <v>0</v>
      </c>
      <c r="H51" s="25"/>
      <c r="I51" s="12"/>
      <c r="J51" s="27">
        <f t="shared" ref="J51:J52" si="44">H51*I51</f>
        <v>0</v>
      </c>
      <c r="K51" s="25"/>
      <c r="L51" s="12"/>
      <c r="M51" s="27"/>
      <c r="N51" s="25"/>
      <c r="O51" s="12"/>
      <c r="P51" s="27">
        <f t="shared" ref="P51:P52" si="45">N51*O51</f>
        <v>0</v>
      </c>
      <c r="Q51" s="25"/>
      <c r="R51" s="12"/>
      <c r="S51" s="27">
        <f t="shared" ref="S51:S52" si="46">Q51*R51</f>
        <v>0</v>
      </c>
      <c r="T51" s="25"/>
      <c r="U51" s="12"/>
      <c r="V51" s="27">
        <f t="shared" ref="V51:V52" si="47">T51*U51</f>
        <v>0</v>
      </c>
      <c r="X51" s="31"/>
    </row>
    <row r="52" spans="1:24" ht="15.75" customHeight="1" x14ac:dyDescent="0.25">
      <c r="A52" s="33">
        <v>42</v>
      </c>
      <c r="B52" s="29" t="s">
        <v>52</v>
      </c>
      <c r="C52" s="77">
        <v>2617</v>
      </c>
      <c r="D52" s="11" t="s">
        <v>0</v>
      </c>
      <c r="E52" s="25"/>
      <c r="F52" s="12"/>
      <c r="G52" s="27">
        <f t="shared" si="43"/>
        <v>0</v>
      </c>
      <c r="H52" s="25"/>
      <c r="I52" s="12"/>
      <c r="J52" s="27">
        <f t="shared" si="44"/>
        <v>0</v>
      </c>
      <c r="K52" s="25"/>
      <c r="L52" s="12"/>
      <c r="M52" s="27"/>
      <c r="N52" s="25"/>
      <c r="O52" s="12"/>
      <c r="P52" s="27">
        <f t="shared" si="45"/>
        <v>0</v>
      </c>
      <c r="Q52" s="25"/>
      <c r="R52" s="12"/>
      <c r="S52" s="27">
        <f t="shared" si="46"/>
        <v>0</v>
      </c>
      <c r="T52" s="25"/>
      <c r="U52" s="12"/>
      <c r="V52" s="27">
        <f t="shared" si="47"/>
        <v>0</v>
      </c>
      <c r="X52" s="31"/>
    </row>
    <row r="53" spans="1:24" ht="15.75" customHeight="1" x14ac:dyDescent="0.25">
      <c r="A53" s="33">
        <v>43</v>
      </c>
      <c r="B53" s="29" t="s">
        <v>69</v>
      </c>
      <c r="C53" s="77">
        <v>2617</v>
      </c>
      <c r="D53" s="11" t="s">
        <v>0</v>
      </c>
      <c r="E53" s="25"/>
      <c r="F53" s="12"/>
      <c r="G53" s="27">
        <f t="shared" ref="G53:G54" si="48">E53*F53</f>
        <v>0</v>
      </c>
      <c r="H53" s="25"/>
      <c r="I53" s="12"/>
      <c r="J53" s="27">
        <f t="shared" ref="J53:J54" si="49">H53*I53</f>
        <v>0</v>
      </c>
      <c r="K53" s="25"/>
      <c r="L53" s="12"/>
      <c r="M53" s="27"/>
      <c r="N53" s="25"/>
      <c r="O53" s="12"/>
      <c r="P53" s="27">
        <f t="shared" ref="P53:P54" si="50">N53*O53</f>
        <v>0</v>
      </c>
      <c r="Q53" s="25"/>
      <c r="R53" s="12"/>
      <c r="S53" s="27">
        <f t="shared" ref="S53:S54" si="51">Q53*R53</f>
        <v>0</v>
      </c>
      <c r="T53" s="25"/>
      <c r="U53" s="12"/>
      <c r="V53" s="27">
        <f t="shared" ref="V53:V54" si="52">T53*U53</f>
        <v>0</v>
      </c>
      <c r="X53" s="31"/>
    </row>
    <row r="54" spans="1:24" ht="15.75" customHeight="1" x14ac:dyDescent="0.25">
      <c r="A54" s="33"/>
      <c r="B54" s="29"/>
      <c r="C54" s="14"/>
      <c r="D54" s="14"/>
      <c r="E54" s="25"/>
      <c r="F54" s="12"/>
      <c r="G54" s="27">
        <f t="shared" si="48"/>
        <v>0</v>
      </c>
      <c r="H54" s="25"/>
      <c r="I54" s="12"/>
      <c r="J54" s="27">
        <f t="shared" si="49"/>
        <v>0</v>
      </c>
      <c r="K54" s="25"/>
      <c r="L54" s="12"/>
      <c r="M54" s="27"/>
      <c r="N54" s="25"/>
      <c r="O54" s="12"/>
      <c r="P54" s="27">
        <f t="shared" si="50"/>
        <v>0</v>
      </c>
      <c r="Q54" s="25"/>
      <c r="R54" s="12"/>
      <c r="S54" s="27">
        <f t="shared" si="51"/>
        <v>0</v>
      </c>
      <c r="T54" s="25"/>
      <c r="U54" s="12"/>
      <c r="V54" s="27">
        <f t="shared" si="52"/>
        <v>0</v>
      </c>
      <c r="X54" s="31"/>
    </row>
    <row r="55" spans="1:24" ht="15.75" hidden="1" customHeight="1" x14ac:dyDescent="0.25">
      <c r="A55" s="39"/>
      <c r="B55" s="29" t="s">
        <v>14</v>
      </c>
      <c r="C55" s="14" t="s">
        <v>1</v>
      </c>
      <c r="D55" s="14" t="s">
        <v>1</v>
      </c>
      <c r="E55" s="25"/>
      <c r="F55" s="12"/>
      <c r="G55" s="26"/>
      <c r="H55" s="25"/>
      <c r="I55" s="12"/>
      <c r="J55" s="27"/>
      <c r="K55" s="25"/>
      <c r="L55" s="12"/>
      <c r="M55" s="27"/>
      <c r="N55" s="25"/>
      <c r="O55" s="12"/>
      <c r="P55" s="27"/>
      <c r="Q55" s="37">
        <v>1</v>
      </c>
      <c r="R55" s="38"/>
      <c r="S55" s="36"/>
      <c r="T55" s="25"/>
      <c r="U55" s="12"/>
      <c r="V55" s="27">
        <f t="shared" ref="V55:V60" si="53">T55*U55</f>
        <v>0</v>
      </c>
      <c r="X55" s="32"/>
    </row>
    <row r="56" spans="1:24" ht="15.75" hidden="1" customHeight="1" x14ac:dyDescent="0.25">
      <c r="A56" s="39"/>
      <c r="B56" s="29" t="s">
        <v>16</v>
      </c>
      <c r="C56" s="14" t="s">
        <v>13</v>
      </c>
      <c r="D56" s="14" t="s">
        <v>13</v>
      </c>
      <c r="E56" s="25"/>
      <c r="F56" s="12"/>
      <c r="G56" s="27"/>
      <c r="H56" s="25"/>
      <c r="I56" s="12"/>
      <c r="J56" s="27"/>
      <c r="K56" s="25"/>
      <c r="L56" s="12"/>
      <c r="M56" s="27"/>
      <c r="N56" s="25"/>
      <c r="O56" s="12"/>
      <c r="P56" s="27"/>
      <c r="Q56" s="37">
        <v>8</v>
      </c>
      <c r="R56" s="38"/>
      <c r="S56" s="36"/>
      <c r="T56" s="25"/>
      <c r="U56" s="12"/>
      <c r="V56" s="27">
        <f t="shared" si="53"/>
        <v>0</v>
      </c>
      <c r="X56" s="31"/>
    </row>
    <row r="57" spans="1:24" ht="15.75" hidden="1" customHeight="1" x14ac:dyDescent="0.25">
      <c r="A57" s="39"/>
      <c r="B57" s="29" t="s">
        <v>15</v>
      </c>
      <c r="C57" s="14" t="s">
        <v>0</v>
      </c>
      <c r="D57" s="14" t="s">
        <v>0</v>
      </c>
      <c r="E57" s="25"/>
      <c r="F57" s="12"/>
      <c r="G57" s="26"/>
      <c r="H57" s="25"/>
      <c r="I57" s="12"/>
      <c r="J57" s="27"/>
      <c r="K57" s="25"/>
      <c r="L57" s="12"/>
      <c r="M57" s="27"/>
      <c r="N57" s="25"/>
      <c r="O57" s="12"/>
      <c r="P57" s="27"/>
      <c r="Q57" s="37">
        <v>230</v>
      </c>
      <c r="R57" s="38"/>
      <c r="S57" s="36"/>
      <c r="T57" s="25"/>
      <c r="U57" s="12"/>
      <c r="V57" s="27">
        <f t="shared" si="53"/>
        <v>0</v>
      </c>
      <c r="X57" s="32"/>
    </row>
    <row r="58" spans="1:24" ht="15.75" hidden="1" customHeight="1" x14ac:dyDescent="0.25">
      <c r="A58" s="39"/>
      <c r="B58" s="29" t="s">
        <v>17</v>
      </c>
      <c r="C58" s="14" t="s">
        <v>0</v>
      </c>
      <c r="D58" s="14" t="s">
        <v>0</v>
      </c>
      <c r="E58" s="25"/>
      <c r="F58" s="12"/>
      <c r="G58" s="27"/>
      <c r="H58" s="25"/>
      <c r="I58" s="12"/>
      <c r="J58" s="27"/>
      <c r="K58" s="25"/>
      <c r="L58" s="12"/>
      <c r="M58" s="27"/>
      <c r="N58" s="25"/>
      <c r="O58" s="12"/>
      <c r="P58" s="27"/>
      <c r="Q58" s="37">
        <v>992</v>
      </c>
      <c r="R58" s="38"/>
      <c r="S58" s="36"/>
      <c r="T58" s="25"/>
      <c r="U58" s="12"/>
      <c r="V58" s="27"/>
      <c r="X58" s="32"/>
    </row>
    <row r="59" spans="1:24" ht="15.75" hidden="1" customHeight="1" x14ac:dyDescent="0.25">
      <c r="A59" s="39"/>
      <c r="B59" s="29" t="s">
        <v>18</v>
      </c>
      <c r="C59" s="14" t="s">
        <v>0</v>
      </c>
      <c r="D59" s="14" t="s">
        <v>0</v>
      </c>
      <c r="E59" s="25"/>
      <c r="F59" s="12"/>
      <c r="G59" s="27"/>
      <c r="H59" s="25"/>
      <c r="I59" s="12"/>
      <c r="J59" s="27"/>
      <c r="K59" s="25"/>
      <c r="L59" s="12"/>
      <c r="M59" s="27"/>
      <c r="N59" s="25"/>
      <c r="O59" s="12"/>
      <c r="P59" s="27"/>
      <c r="Q59" s="37">
        <v>665</v>
      </c>
      <c r="R59" s="38"/>
      <c r="S59" s="36"/>
      <c r="T59" s="25"/>
      <c r="U59" s="12"/>
      <c r="V59" s="27"/>
      <c r="X59" s="32"/>
    </row>
    <row r="60" spans="1:24" ht="15.75" hidden="1" customHeight="1" x14ac:dyDescent="0.25">
      <c r="A60" s="39"/>
      <c r="B60" s="29" t="s">
        <v>19</v>
      </c>
      <c r="C60" s="14" t="s">
        <v>1</v>
      </c>
      <c r="D60" s="14" t="s">
        <v>1</v>
      </c>
      <c r="E60" s="25"/>
      <c r="F60" s="12"/>
      <c r="G60" s="27"/>
      <c r="H60" s="25"/>
      <c r="I60" s="12"/>
      <c r="J60" s="27"/>
      <c r="K60" s="25"/>
      <c r="L60" s="12"/>
      <c r="M60" s="27"/>
      <c r="N60" s="25"/>
      <c r="O60" s="12"/>
      <c r="P60" s="27"/>
      <c r="Q60" s="37">
        <v>5</v>
      </c>
      <c r="R60" s="38"/>
      <c r="S60" s="36"/>
      <c r="T60" s="25"/>
      <c r="U60" s="12"/>
      <c r="V60" s="27">
        <f t="shared" si="53"/>
        <v>0</v>
      </c>
      <c r="X60" s="31"/>
    </row>
    <row r="61" spans="1:24" ht="15.75" hidden="1" customHeight="1" x14ac:dyDescent="0.25">
      <c r="A61" s="39"/>
      <c r="B61" s="29" t="s">
        <v>20</v>
      </c>
      <c r="C61" s="14" t="s">
        <v>13</v>
      </c>
      <c r="D61" s="14" t="s">
        <v>13</v>
      </c>
      <c r="E61" s="25"/>
      <c r="F61" s="12"/>
      <c r="G61" s="26"/>
      <c r="H61" s="25"/>
      <c r="I61" s="12"/>
      <c r="J61" s="27"/>
      <c r="K61" s="25"/>
      <c r="L61" s="12"/>
      <c r="M61" s="27"/>
      <c r="N61" s="25"/>
      <c r="O61" s="12"/>
      <c r="P61" s="27"/>
      <c r="Q61" s="37">
        <v>40</v>
      </c>
      <c r="R61" s="38"/>
      <c r="S61" s="36"/>
      <c r="T61" s="25"/>
      <c r="U61" s="12"/>
      <c r="V61" s="27">
        <f t="shared" ref="V61:V62" si="54">T61*U61</f>
        <v>0</v>
      </c>
      <c r="X61" s="32"/>
    </row>
    <row r="62" spans="1:24" ht="15.75" hidden="1" customHeight="1" x14ac:dyDescent="0.25">
      <c r="A62" s="39"/>
      <c r="B62" s="29" t="s">
        <v>10</v>
      </c>
      <c r="C62" s="14" t="s">
        <v>0</v>
      </c>
      <c r="D62" s="14" t="s">
        <v>0</v>
      </c>
      <c r="E62" s="25"/>
      <c r="F62" s="12"/>
      <c r="G62" s="27"/>
      <c r="H62" s="25"/>
      <c r="I62" s="12"/>
      <c r="J62" s="27"/>
      <c r="K62" s="25"/>
      <c r="L62" s="12"/>
      <c r="M62" s="27"/>
      <c r="N62" s="25"/>
      <c r="O62" s="12"/>
      <c r="P62" s="27"/>
      <c r="Q62" s="37">
        <v>1887</v>
      </c>
      <c r="R62" s="38"/>
      <c r="S62" s="36"/>
      <c r="T62" s="25"/>
      <c r="U62" s="12"/>
      <c r="V62" s="27">
        <f t="shared" si="54"/>
        <v>0</v>
      </c>
      <c r="X62" s="31"/>
    </row>
    <row r="63" spans="1:24" ht="15.75" hidden="1" customHeight="1" x14ac:dyDescent="0.25">
      <c r="A63" s="39"/>
      <c r="B63" s="13" t="s">
        <v>11</v>
      </c>
      <c r="C63" s="14" t="s">
        <v>21</v>
      </c>
      <c r="D63" s="14" t="s">
        <v>21</v>
      </c>
      <c r="E63" s="25"/>
      <c r="F63" s="12"/>
      <c r="G63" s="26"/>
      <c r="H63" s="25"/>
      <c r="I63" s="12"/>
      <c r="J63" s="27"/>
      <c r="K63" s="25"/>
      <c r="L63" s="12"/>
      <c r="M63" s="27"/>
      <c r="N63" s="25"/>
      <c r="O63" s="12"/>
      <c r="P63" s="27"/>
      <c r="Q63" s="37">
        <v>1877</v>
      </c>
      <c r="R63" s="38"/>
      <c r="S63" s="36"/>
      <c r="T63" s="25"/>
      <c r="U63" s="12"/>
      <c r="V63" s="27">
        <f t="shared" ref="V63" si="55">T63*U63</f>
        <v>0</v>
      </c>
      <c r="X63" s="32"/>
    </row>
    <row r="64" spans="1:24" ht="15.75" customHeight="1" x14ac:dyDescent="0.25">
      <c r="A64" s="47" t="s">
        <v>85</v>
      </c>
      <c r="B64" s="48"/>
      <c r="C64" s="7"/>
      <c r="D64" s="7"/>
      <c r="E64" s="20"/>
      <c r="F64" s="8" t="s">
        <v>8</v>
      </c>
      <c r="G64" s="18" t="e">
        <f>SUM(G75:G84)</f>
        <v>#REF!</v>
      </c>
      <c r="H64" s="20"/>
      <c r="I64" s="8" t="s">
        <v>8</v>
      </c>
      <c r="J64" s="18" t="e">
        <f>SUM(J75:J84)</f>
        <v>#REF!</v>
      </c>
      <c r="K64" s="20"/>
      <c r="L64" s="8" t="s">
        <v>8</v>
      </c>
      <c r="M64" s="18" t="e">
        <f>SUM(M75:M84)</f>
        <v>#REF!</v>
      </c>
      <c r="N64" s="20"/>
      <c r="O64" s="8" t="s">
        <v>8</v>
      </c>
      <c r="P64" s="18" t="e">
        <f>SUM(P75:P84)</f>
        <v>#REF!</v>
      </c>
      <c r="Q64" s="20"/>
      <c r="R64" s="8" t="s">
        <v>8</v>
      </c>
      <c r="S64" s="18" t="e">
        <f>SUM(S75:S84)</f>
        <v>#REF!</v>
      </c>
      <c r="T64" s="20"/>
      <c r="U64" s="8" t="s">
        <v>8</v>
      </c>
      <c r="V64" s="18" t="e">
        <f>SUM(V75:V84)</f>
        <v>#REF!</v>
      </c>
    </row>
    <row r="65" spans="1:22" ht="15.75" customHeight="1" x14ac:dyDescent="0.25">
      <c r="A65" s="33">
        <v>44</v>
      </c>
      <c r="B65" s="29" t="s">
        <v>70</v>
      </c>
      <c r="C65" s="11">
        <v>1</v>
      </c>
      <c r="D65" s="11" t="s">
        <v>1</v>
      </c>
      <c r="E65" s="21"/>
      <c r="F65" s="10"/>
      <c r="G65" s="27">
        <f>E65*F65</f>
        <v>0</v>
      </c>
      <c r="H65" s="21"/>
      <c r="I65" s="10"/>
      <c r="J65" s="27">
        <f>H65*I65</f>
        <v>0</v>
      </c>
      <c r="K65" s="34">
        <v>1</v>
      </c>
      <c r="L65" s="10">
        <v>11517</v>
      </c>
      <c r="M65" s="27">
        <f t="shared" ref="M65:M74" si="56">K65*L65</f>
        <v>11517</v>
      </c>
      <c r="N65" s="21"/>
      <c r="O65" s="10"/>
      <c r="P65" s="27">
        <f>N65*O65</f>
        <v>0</v>
      </c>
      <c r="Q65" s="21"/>
      <c r="R65" s="10"/>
      <c r="S65" s="27">
        <f>Q65*R65</f>
        <v>0</v>
      </c>
      <c r="T65" s="21"/>
      <c r="U65" s="10"/>
      <c r="V65" s="27">
        <f>T65*U65</f>
        <v>0</v>
      </c>
    </row>
    <row r="66" spans="1:22" ht="15.75" customHeight="1" x14ac:dyDescent="0.25">
      <c r="A66" s="33">
        <v>45</v>
      </c>
      <c r="B66" s="29" t="s">
        <v>71</v>
      </c>
      <c r="C66" s="76">
        <v>3263</v>
      </c>
      <c r="D66" s="11" t="s">
        <v>0</v>
      </c>
      <c r="E66" s="22"/>
      <c r="F66" s="12"/>
      <c r="G66" s="27">
        <f t="shared" ref="G66:G74" si="57">E66*F66</f>
        <v>0</v>
      </c>
      <c r="H66" s="22"/>
      <c r="I66" s="12"/>
      <c r="J66" s="27">
        <f t="shared" ref="J66:J74" si="58">H66*I66</f>
        <v>0</v>
      </c>
      <c r="K66" s="35">
        <v>12</v>
      </c>
      <c r="L66" s="12">
        <v>307.23</v>
      </c>
      <c r="M66" s="27">
        <f t="shared" si="56"/>
        <v>3686.76</v>
      </c>
      <c r="N66" s="22"/>
      <c r="O66" s="12"/>
      <c r="P66" s="27">
        <f t="shared" ref="P66:P74" si="59">N66*O66</f>
        <v>0</v>
      </c>
      <c r="Q66" s="22"/>
      <c r="R66" s="12"/>
      <c r="S66" s="27">
        <f t="shared" ref="S66:S74" si="60">Q66*R66</f>
        <v>0</v>
      </c>
      <c r="T66" s="22"/>
      <c r="U66" s="12"/>
      <c r="V66" s="27">
        <f t="shared" ref="V66:V74" si="61">T66*U66</f>
        <v>0</v>
      </c>
    </row>
    <row r="67" spans="1:22" ht="15.75" customHeight="1" x14ac:dyDescent="0.25">
      <c r="A67" s="33">
        <v>46</v>
      </c>
      <c r="B67" s="29" t="s">
        <v>72</v>
      </c>
      <c r="C67" s="14">
        <v>3</v>
      </c>
      <c r="D67" s="14" t="s">
        <v>1</v>
      </c>
      <c r="E67" s="22"/>
      <c r="F67" s="12"/>
      <c r="G67" s="27">
        <f t="shared" si="57"/>
        <v>0</v>
      </c>
      <c r="H67" s="22"/>
      <c r="I67" s="12"/>
      <c r="J67" s="27">
        <f t="shared" si="58"/>
        <v>0</v>
      </c>
      <c r="K67" s="35">
        <v>1</v>
      </c>
      <c r="L67" s="12">
        <v>24115.5</v>
      </c>
      <c r="M67" s="27">
        <f t="shared" si="56"/>
        <v>24115.5</v>
      </c>
      <c r="N67" s="22"/>
      <c r="O67" s="12"/>
      <c r="P67" s="27">
        <f t="shared" si="59"/>
        <v>0</v>
      </c>
      <c r="Q67" s="22"/>
      <c r="R67" s="12"/>
      <c r="S67" s="27">
        <f t="shared" si="60"/>
        <v>0</v>
      </c>
      <c r="T67" s="22"/>
      <c r="U67" s="12"/>
      <c r="V67" s="27">
        <f t="shared" si="61"/>
        <v>0</v>
      </c>
    </row>
    <row r="68" spans="1:22" ht="15.75" customHeight="1" x14ac:dyDescent="0.25">
      <c r="A68" s="33">
        <v>47</v>
      </c>
      <c r="B68" s="29" t="s">
        <v>73</v>
      </c>
      <c r="C68" s="14">
        <v>6</v>
      </c>
      <c r="D68" s="14" t="s">
        <v>1</v>
      </c>
      <c r="E68" s="22"/>
      <c r="F68" s="12"/>
      <c r="G68" s="27">
        <f t="shared" si="57"/>
        <v>0</v>
      </c>
      <c r="H68" s="22"/>
      <c r="I68" s="12"/>
      <c r="J68" s="27">
        <f t="shared" si="58"/>
        <v>0</v>
      </c>
      <c r="K68" s="35">
        <v>0</v>
      </c>
      <c r="L68" s="12"/>
      <c r="M68" s="27">
        <f t="shared" si="56"/>
        <v>0</v>
      </c>
      <c r="N68" s="22"/>
      <c r="O68" s="12"/>
      <c r="P68" s="27">
        <f t="shared" si="59"/>
        <v>0</v>
      </c>
      <c r="Q68" s="22"/>
      <c r="R68" s="12"/>
      <c r="S68" s="27">
        <f t="shared" si="60"/>
        <v>0</v>
      </c>
      <c r="T68" s="22"/>
      <c r="U68" s="12"/>
      <c r="V68" s="27">
        <f t="shared" si="61"/>
        <v>0</v>
      </c>
    </row>
    <row r="69" spans="1:22" ht="15.75" customHeight="1" x14ac:dyDescent="0.25">
      <c r="A69" s="33">
        <v>48</v>
      </c>
      <c r="B69" s="29" t="s">
        <v>74</v>
      </c>
      <c r="C69" s="14">
        <v>5.6</v>
      </c>
      <c r="D69" s="14" t="s">
        <v>95</v>
      </c>
      <c r="E69" s="22"/>
      <c r="F69" s="12"/>
      <c r="G69" s="27">
        <f t="shared" si="57"/>
        <v>0</v>
      </c>
      <c r="H69" s="22"/>
      <c r="I69" s="12"/>
      <c r="J69" s="27">
        <f t="shared" si="58"/>
        <v>0</v>
      </c>
      <c r="K69" s="35">
        <v>1</v>
      </c>
      <c r="L69" s="12">
        <v>20391.11</v>
      </c>
      <c r="M69" s="27">
        <f t="shared" si="56"/>
        <v>20391.11</v>
      </c>
      <c r="N69" s="22"/>
      <c r="O69" s="12"/>
      <c r="P69" s="27">
        <f t="shared" si="59"/>
        <v>0</v>
      </c>
      <c r="Q69" s="22"/>
      <c r="R69" s="12"/>
      <c r="S69" s="27">
        <f t="shared" si="60"/>
        <v>0</v>
      </c>
      <c r="T69" s="22"/>
      <c r="U69" s="12"/>
      <c r="V69" s="27">
        <f t="shared" si="61"/>
        <v>0</v>
      </c>
    </row>
    <row r="70" spans="1:22" ht="15.75" customHeight="1" x14ac:dyDescent="0.25">
      <c r="A70" s="33">
        <v>49</v>
      </c>
      <c r="B70" s="29" t="s">
        <v>75</v>
      </c>
      <c r="C70" s="14">
        <v>3</v>
      </c>
      <c r="D70" s="14" t="s">
        <v>1</v>
      </c>
      <c r="E70" s="22"/>
      <c r="F70" s="12"/>
      <c r="G70" s="27">
        <f t="shared" si="57"/>
        <v>0</v>
      </c>
      <c r="H70" s="22"/>
      <c r="I70" s="12"/>
      <c r="J70" s="27">
        <f t="shared" si="58"/>
        <v>0</v>
      </c>
      <c r="K70" s="35">
        <v>0</v>
      </c>
      <c r="L70" s="12"/>
      <c r="M70" s="27">
        <f t="shared" si="56"/>
        <v>0</v>
      </c>
      <c r="N70" s="22"/>
      <c r="O70" s="12"/>
      <c r="P70" s="27">
        <f t="shared" si="59"/>
        <v>0</v>
      </c>
      <c r="Q70" s="22"/>
      <c r="R70" s="12"/>
      <c r="S70" s="27">
        <f t="shared" si="60"/>
        <v>0</v>
      </c>
      <c r="T70" s="22"/>
      <c r="U70" s="12"/>
      <c r="V70" s="27">
        <f t="shared" si="61"/>
        <v>0</v>
      </c>
    </row>
    <row r="71" spans="1:22" ht="15.75" customHeight="1" x14ac:dyDescent="0.25">
      <c r="A71" s="33">
        <v>50</v>
      </c>
      <c r="B71" s="29" t="s">
        <v>76</v>
      </c>
      <c r="C71" s="14">
        <v>4</v>
      </c>
      <c r="D71" s="14" t="s">
        <v>1</v>
      </c>
      <c r="E71" s="22"/>
      <c r="F71" s="12"/>
      <c r="G71" s="27">
        <f t="shared" si="57"/>
        <v>0</v>
      </c>
      <c r="H71" s="22"/>
      <c r="I71" s="12"/>
      <c r="J71" s="27">
        <f t="shared" si="58"/>
        <v>0</v>
      </c>
      <c r="K71" s="35">
        <v>0</v>
      </c>
      <c r="L71" s="12"/>
      <c r="M71" s="27">
        <f t="shared" si="56"/>
        <v>0</v>
      </c>
      <c r="N71" s="22"/>
      <c r="O71" s="12"/>
      <c r="P71" s="27">
        <f t="shared" si="59"/>
        <v>0</v>
      </c>
      <c r="Q71" s="22"/>
      <c r="R71" s="10"/>
      <c r="S71" s="27">
        <f t="shared" si="60"/>
        <v>0</v>
      </c>
      <c r="T71" s="22"/>
      <c r="U71" s="12"/>
      <c r="V71" s="27">
        <f t="shared" si="61"/>
        <v>0</v>
      </c>
    </row>
    <row r="72" spans="1:22" ht="15.75" customHeight="1" x14ac:dyDescent="0.25">
      <c r="A72" s="33">
        <v>51</v>
      </c>
      <c r="B72" s="29" t="s">
        <v>77</v>
      </c>
      <c r="C72" s="15">
        <v>1</v>
      </c>
      <c r="D72" s="15" t="s">
        <v>1</v>
      </c>
      <c r="E72" s="22"/>
      <c r="F72" s="12"/>
      <c r="G72" s="27">
        <f t="shared" si="57"/>
        <v>0</v>
      </c>
      <c r="H72" s="22"/>
      <c r="I72" s="12"/>
      <c r="J72" s="27">
        <f t="shared" si="58"/>
        <v>0</v>
      </c>
      <c r="K72" s="34">
        <v>0</v>
      </c>
      <c r="L72" s="12"/>
      <c r="M72" s="27">
        <f t="shared" si="56"/>
        <v>0</v>
      </c>
      <c r="N72" s="22"/>
      <c r="O72" s="12"/>
      <c r="P72" s="27">
        <f t="shared" si="59"/>
        <v>0</v>
      </c>
      <c r="Q72" s="22"/>
      <c r="R72" s="10"/>
      <c r="S72" s="27">
        <f t="shared" si="60"/>
        <v>0</v>
      </c>
      <c r="T72" s="22"/>
      <c r="U72" s="12"/>
      <c r="V72" s="27">
        <f t="shared" si="61"/>
        <v>0</v>
      </c>
    </row>
    <row r="73" spans="1:22" ht="15.75" customHeight="1" x14ac:dyDescent="0.25">
      <c r="A73" s="33">
        <v>52</v>
      </c>
      <c r="B73" s="29" t="s">
        <v>78</v>
      </c>
      <c r="C73" s="11">
        <v>27</v>
      </c>
      <c r="D73" s="11" t="s">
        <v>1</v>
      </c>
      <c r="E73" s="22"/>
      <c r="F73" s="12"/>
      <c r="G73" s="27">
        <f t="shared" si="57"/>
        <v>0</v>
      </c>
      <c r="H73" s="22"/>
      <c r="I73" s="12"/>
      <c r="J73" s="27">
        <f t="shared" si="58"/>
        <v>0</v>
      </c>
      <c r="K73" s="35">
        <v>0</v>
      </c>
      <c r="L73" s="12"/>
      <c r="M73" s="27">
        <f t="shared" si="56"/>
        <v>0</v>
      </c>
      <c r="N73" s="22"/>
      <c r="O73" s="12"/>
      <c r="P73" s="27">
        <f t="shared" si="59"/>
        <v>0</v>
      </c>
      <c r="Q73" s="22"/>
      <c r="R73" s="10"/>
      <c r="S73" s="27">
        <f t="shared" si="60"/>
        <v>0</v>
      </c>
      <c r="T73" s="22"/>
      <c r="U73" s="12"/>
      <c r="V73" s="27">
        <f t="shared" si="61"/>
        <v>0</v>
      </c>
    </row>
    <row r="74" spans="1:22" ht="15.75" customHeight="1" x14ac:dyDescent="0.25">
      <c r="A74" s="33">
        <v>53</v>
      </c>
      <c r="B74" s="29" t="s">
        <v>79</v>
      </c>
      <c r="C74" s="11">
        <v>29</v>
      </c>
      <c r="D74" s="11" t="s">
        <v>1</v>
      </c>
      <c r="E74" s="22"/>
      <c r="F74" s="12"/>
      <c r="G74" s="27">
        <f t="shared" si="57"/>
        <v>0</v>
      </c>
      <c r="H74" s="22"/>
      <c r="I74" s="12"/>
      <c r="J74" s="27">
        <f t="shared" si="58"/>
        <v>0</v>
      </c>
      <c r="K74" s="35">
        <v>0</v>
      </c>
      <c r="L74" s="12"/>
      <c r="M74" s="27">
        <f t="shared" si="56"/>
        <v>0</v>
      </c>
      <c r="N74" s="22"/>
      <c r="O74" s="12"/>
      <c r="P74" s="27">
        <f t="shared" si="59"/>
        <v>0</v>
      </c>
      <c r="Q74" s="22"/>
      <c r="R74" s="10"/>
      <c r="S74" s="27">
        <f t="shared" si="60"/>
        <v>0</v>
      </c>
      <c r="T74" s="22"/>
      <c r="U74" s="12"/>
      <c r="V74" s="27">
        <f t="shared" si="61"/>
        <v>0</v>
      </c>
    </row>
    <row r="75" spans="1:22" ht="15.75" customHeight="1" x14ac:dyDescent="0.25">
      <c r="A75" s="33">
        <v>54</v>
      </c>
      <c r="B75" s="29" t="s">
        <v>80</v>
      </c>
      <c r="C75" s="11">
        <v>1</v>
      </c>
      <c r="D75" s="11" t="s">
        <v>1</v>
      </c>
      <c r="E75" s="21"/>
      <c r="F75" s="10"/>
      <c r="G75" s="27">
        <f>E75*F75</f>
        <v>0</v>
      </c>
      <c r="H75" s="21"/>
      <c r="I75" s="10"/>
      <c r="J75" s="27">
        <f>H75*I75</f>
        <v>0</v>
      </c>
      <c r="K75" s="34">
        <v>1</v>
      </c>
      <c r="L75" s="10">
        <v>11517</v>
      </c>
      <c r="M75" s="27">
        <f t="shared" si="22"/>
        <v>11517</v>
      </c>
      <c r="N75" s="21"/>
      <c r="O75" s="10"/>
      <c r="P75" s="27">
        <f>N75*O75</f>
        <v>0</v>
      </c>
      <c r="Q75" s="21"/>
      <c r="R75" s="10"/>
      <c r="S75" s="27">
        <f>Q75*R75</f>
        <v>0</v>
      </c>
      <c r="T75" s="21"/>
      <c r="U75" s="10"/>
      <c r="V75" s="27">
        <f>T75*U75</f>
        <v>0</v>
      </c>
    </row>
    <row r="76" spans="1:22" ht="15.75" customHeight="1" x14ac:dyDescent="0.25">
      <c r="A76" s="33">
        <v>55</v>
      </c>
      <c r="B76" s="29" t="s">
        <v>81</v>
      </c>
      <c r="C76" s="11">
        <v>1</v>
      </c>
      <c r="D76" s="11" t="s">
        <v>90</v>
      </c>
      <c r="E76" s="22"/>
      <c r="F76" s="12"/>
      <c r="G76" s="27">
        <f t="shared" ref="G76:G84" si="62">E76*F76</f>
        <v>0</v>
      </c>
      <c r="H76" s="22"/>
      <c r="I76" s="12"/>
      <c r="J76" s="27">
        <f t="shared" ref="J76:J84" si="63">H76*I76</f>
        <v>0</v>
      </c>
      <c r="K76" s="35">
        <v>12</v>
      </c>
      <c r="L76" s="12">
        <v>307.23</v>
      </c>
      <c r="M76" s="27">
        <f t="shared" si="22"/>
        <v>3686.76</v>
      </c>
      <c r="N76" s="22"/>
      <c r="O76" s="12"/>
      <c r="P76" s="27">
        <f t="shared" ref="P76:P84" si="64">N76*O76</f>
        <v>0</v>
      </c>
      <c r="Q76" s="22"/>
      <c r="R76" s="12"/>
      <c r="S76" s="27">
        <f t="shared" ref="S76:S84" si="65">Q76*R76</f>
        <v>0</v>
      </c>
      <c r="T76" s="22"/>
      <c r="U76" s="12"/>
      <c r="V76" s="27">
        <f t="shared" ref="V76:V84" si="66">T76*U76</f>
        <v>0</v>
      </c>
    </row>
    <row r="77" spans="1:22" ht="15.75" customHeight="1" x14ac:dyDescent="0.25">
      <c r="A77" s="33">
        <v>56</v>
      </c>
      <c r="B77" s="29" t="s">
        <v>82</v>
      </c>
      <c r="C77" s="14">
        <v>1</v>
      </c>
      <c r="D77" s="14" t="s">
        <v>1</v>
      </c>
      <c r="E77" s="22"/>
      <c r="F77" s="12"/>
      <c r="G77" s="27">
        <f t="shared" si="62"/>
        <v>0</v>
      </c>
      <c r="H77" s="22"/>
      <c r="I77" s="12"/>
      <c r="J77" s="27">
        <f t="shared" si="63"/>
        <v>0</v>
      </c>
      <c r="K77" s="35">
        <v>1</v>
      </c>
      <c r="L77" s="12">
        <v>24115.5</v>
      </c>
      <c r="M77" s="27">
        <f t="shared" si="22"/>
        <v>24115.5</v>
      </c>
      <c r="N77" s="22"/>
      <c r="O77" s="12"/>
      <c r="P77" s="27">
        <f t="shared" si="64"/>
        <v>0</v>
      </c>
      <c r="Q77" s="22"/>
      <c r="R77" s="12"/>
      <c r="S77" s="27">
        <f t="shared" si="65"/>
        <v>0</v>
      </c>
      <c r="T77" s="22"/>
      <c r="U77" s="12"/>
      <c r="V77" s="27">
        <f t="shared" si="66"/>
        <v>0</v>
      </c>
    </row>
    <row r="78" spans="1:22" ht="15.75" customHeight="1" x14ac:dyDescent="0.25">
      <c r="A78" s="33">
        <v>57</v>
      </c>
      <c r="B78" s="29" t="s">
        <v>83</v>
      </c>
      <c r="C78" s="14">
        <v>4</v>
      </c>
      <c r="D78" s="14" t="s">
        <v>1</v>
      </c>
      <c r="E78" s="22"/>
      <c r="F78" s="12"/>
      <c r="G78" s="27">
        <f t="shared" si="62"/>
        <v>0</v>
      </c>
      <c r="H78" s="22"/>
      <c r="I78" s="12"/>
      <c r="J78" s="27">
        <f t="shared" si="63"/>
        <v>0</v>
      </c>
      <c r="K78" s="35">
        <v>0</v>
      </c>
      <c r="L78" s="12"/>
      <c r="M78" s="27">
        <f t="shared" si="22"/>
        <v>0</v>
      </c>
      <c r="N78" s="22"/>
      <c r="O78" s="12"/>
      <c r="P78" s="27">
        <f t="shared" si="64"/>
        <v>0</v>
      </c>
      <c r="Q78" s="22"/>
      <c r="R78" s="12"/>
      <c r="S78" s="27">
        <f t="shared" si="65"/>
        <v>0</v>
      </c>
      <c r="T78" s="22"/>
      <c r="U78" s="12"/>
      <c r="V78" s="27">
        <f t="shared" si="66"/>
        <v>0</v>
      </c>
    </row>
    <row r="79" spans="1:22" ht="15.75" customHeight="1" x14ac:dyDescent="0.25">
      <c r="A79" s="33">
        <v>58</v>
      </c>
      <c r="B79" s="29" t="s">
        <v>84</v>
      </c>
      <c r="C79" s="14">
        <v>1</v>
      </c>
      <c r="D79" s="14" t="s">
        <v>91</v>
      </c>
      <c r="E79" s="22"/>
      <c r="F79" s="12"/>
      <c r="G79" s="27">
        <f t="shared" si="62"/>
        <v>0</v>
      </c>
      <c r="H79" s="22"/>
      <c r="I79" s="12"/>
      <c r="J79" s="27">
        <f t="shared" si="63"/>
        <v>0</v>
      </c>
      <c r="K79" s="35">
        <v>1</v>
      </c>
      <c r="L79" s="12">
        <v>20391.11</v>
      </c>
      <c r="M79" s="27">
        <f t="shared" si="22"/>
        <v>20391.11</v>
      </c>
      <c r="N79" s="22"/>
      <c r="O79" s="12"/>
      <c r="P79" s="27">
        <f t="shared" si="64"/>
        <v>0</v>
      </c>
      <c r="Q79" s="22"/>
      <c r="R79" s="12"/>
      <c r="S79" s="27">
        <f t="shared" si="65"/>
        <v>0</v>
      </c>
      <c r="T79" s="22"/>
      <c r="U79" s="12"/>
      <c r="V79" s="27">
        <f t="shared" si="66"/>
        <v>0</v>
      </c>
    </row>
    <row r="80" spans="1:22" ht="15.75" customHeight="1" x14ac:dyDescent="0.25">
      <c r="A80" s="33">
        <v>59</v>
      </c>
      <c r="B80" s="29" t="s">
        <v>52</v>
      </c>
      <c r="C80" s="77">
        <v>3263</v>
      </c>
      <c r="D80" s="14" t="s">
        <v>0</v>
      </c>
      <c r="E80" s="22"/>
      <c r="F80" s="12"/>
      <c r="G80" s="27">
        <f t="shared" si="62"/>
        <v>0</v>
      </c>
      <c r="H80" s="22"/>
      <c r="I80" s="12"/>
      <c r="J80" s="27">
        <f t="shared" si="63"/>
        <v>0</v>
      </c>
      <c r="K80" s="35">
        <v>0</v>
      </c>
      <c r="L80" s="12"/>
      <c r="M80" s="27">
        <f t="shared" si="22"/>
        <v>0</v>
      </c>
      <c r="N80" s="22"/>
      <c r="O80" s="12"/>
      <c r="P80" s="27">
        <f t="shared" si="64"/>
        <v>0</v>
      </c>
      <c r="Q80" s="22"/>
      <c r="R80" s="12"/>
      <c r="S80" s="27">
        <f t="shared" si="65"/>
        <v>0</v>
      </c>
      <c r="T80" s="22"/>
      <c r="U80" s="12"/>
      <c r="V80" s="27">
        <f t="shared" si="66"/>
        <v>0</v>
      </c>
    </row>
    <row r="81" spans="1:22" ht="15.75" customHeight="1" x14ac:dyDescent="0.25">
      <c r="A81" s="33"/>
      <c r="B81" s="29"/>
      <c r="C81" s="14"/>
      <c r="D81" s="14"/>
      <c r="E81" s="22"/>
      <c r="F81" s="12"/>
      <c r="G81" s="27">
        <f t="shared" si="62"/>
        <v>0</v>
      </c>
      <c r="H81" s="22"/>
      <c r="I81" s="12"/>
      <c r="J81" s="27">
        <f t="shared" si="63"/>
        <v>0</v>
      </c>
      <c r="K81" s="35">
        <v>0</v>
      </c>
      <c r="L81" s="12"/>
      <c r="M81" s="27">
        <f t="shared" si="22"/>
        <v>0</v>
      </c>
      <c r="N81" s="22"/>
      <c r="O81" s="12"/>
      <c r="P81" s="27">
        <f t="shared" si="64"/>
        <v>0</v>
      </c>
      <c r="Q81" s="22"/>
      <c r="R81" s="10"/>
      <c r="S81" s="27">
        <f t="shared" si="65"/>
        <v>0</v>
      </c>
      <c r="T81" s="22"/>
      <c r="U81" s="12"/>
      <c r="V81" s="27">
        <f t="shared" si="66"/>
        <v>0</v>
      </c>
    </row>
    <row r="82" spans="1:22" ht="15.75" customHeight="1" x14ac:dyDescent="0.25">
      <c r="A82" s="47" t="s">
        <v>86</v>
      </c>
      <c r="B82" s="48"/>
      <c r="C82" s="7"/>
      <c r="D82" s="7"/>
      <c r="E82" s="20"/>
      <c r="F82" s="8" t="s">
        <v>8</v>
      </c>
      <c r="G82" s="18" t="e">
        <f>SUM(#REF!)</f>
        <v>#REF!</v>
      </c>
      <c r="H82" s="20"/>
      <c r="I82" s="8" t="s">
        <v>8</v>
      </c>
      <c r="J82" s="18" t="e">
        <f>SUM(#REF!)</f>
        <v>#REF!</v>
      </c>
      <c r="K82" s="20"/>
      <c r="L82" s="8" t="s">
        <v>8</v>
      </c>
      <c r="M82" s="18" t="e">
        <f>SUM(#REF!)</f>
        <v>#REF!</v>
      </c>
      <c r="N82" s="20"/>
      <c r="O82" s="8" t="s">
        <v>8</v>
      </c>
      <c r="P82" s="18" t="e">
        <f>SUM(#REF!)</f>
        <v>#REF!</v>
      </c>
      <c r="Q82" s="20"/>
      <c r="R82" s="8" t="s">
        <v>8</v>
      </c>
      <c r="S82" s="18" t="e">
        <f>SUM(#REF!)</f>
        <v>#REF!</v>
      </c>
      <c r="T82" s="20"/>
      <c r="U82" s="8" t="s">
        <v>8</v>
      </c>
      <c r="V82" s="18" t="e">
        <f>SUM(#REF!)</f>
        <v>#REF!</v>
      </c>
    </row>
    <row r="83" spans="1:22" ht="15.75" customHeight="1" x14ac:dyDescent="0.25">
      <c r="A83" s="33">
        <v>60</v>
      </c>
      <c r="B83" s="29" t="s">
        <v>87</v>
      </c>
      <c r="C83" s="15">
        <v>56</v>
      </c>
      <c r="D83" s="15" t="s">
        <v>1</v>
      </c>
      <c r="E83" s="22"/>
      <c r="F83" s="12"/>
      <c r="G83" s="27">
        <f t="shared" si="62"/>
        <v>0</v>
      </c>
      <c r="H83" s="22"/>
      <c r="I83" s="12"/>
      <c r="J83" s="27">
        <f t="shared" si="63"/>
        <v>0</v>
      </c>
      <c r="K83" s="34">
        <v>0</v>
      </c>
      <c r="L83" s="12"/>
      <c r="M83" s="27">
        <f t="shared" si="22"/>
        <v>0</v>
      </c>
      <c r="N83" s="22"/>
      <c r="O83" s="12"/>
      <c r="P83" s="27">
        <f t="shared" si="64"/>
        <v>0</v>
      </c>
      <c r="Q83" s="22"/>
      <c r="R83" s="10"/>
      <c r="S83" s="27">
        <f t="shared" si="65"/>
        <v>0</v>
      </c>
      <c r="T83" s="22"/>
      <c r="U83" s="12"/>
      <c r="V83" s="27">
        <f t="shared" si="66"/>
        <v>0</v>
      </c>
    </row>
    <row r="84" spans="1:22" ht="15.75" customHeight="1" thickBot="1" x14ac:dyDescent="0.3">
      <c r="A84" s="33"/>
      <c r="B84" s="13"/>
      <c r="C84" s="11"/>
      <c r="D84" s="11"/>
      <c r="E84" s="22"/>
      <c r="F84" s="12"/>
      <c r="G84" s="27">
        <f t="shared" si="62"/>
        <v>0</v>
      </c>
      <c r="H84" s="22"/>
      <c r="I84" s="12"/>
      <c r="J84" s="27">
        <f t="shared" si="63"/>
        <v>0</v>
      </c>
      <c r="K84" s="35">
        <v>0</v>
      </c>
      <c r="L84" s="12"/>
      <c r="M84" s="27">
        <f t="shared" si="22"/>
        <v>0</v>
      </c>
      <c r="N84" s="22"/>
      <c r="O84" s="12"/>
      <c r="P84" s="27">
        <f t="shared" si="64"/>
        <v>0</v>
      </c>
      <c r="Q84" s="22"/>
      <c r="R84" s="10"/>
      <c r="S84" s="27">
        <f t="shared" si="65"/>
        <v>0</v>
      </c>
      <c r="T84" s="22"/>
      <c r="U84" s="12"/>
      <c r="V84" s="27">
        <f t="shared" si="66"/>
        <v>0</v>
      </c>
    </row>
    <row r="85" spans="1:22" ht="15.75" customHeight="1" thickBot="1" x14ac:dyDescent="0.3">
      <c r="A85" s="51" t="s">
        <v>9</v>
      </c>
      <c r="B85" s="52"/>
      <c r="C85" s="46"/>
      <c r="D85" s="46"/>
      <c r="E85" s="44"/>
      <c r="F85" s="45"/>
      <c r="G85" s="16" t="e">
        <f>0.025*#REF!</f>
        <v>#REF!</v>
      </c>
      <c r="H85" s="49"/>
      <c r="I85" s="50"/>
      <c r="J85" s="28"/>
      <c r="K85" s="49" t="s">
        <v>22</v>
      </c>
      <c r="L85" s="50"/>
      <c r="M85" s="16" t="e">
        <f>M2+M18+#REF!+M63</f>
        <v>#VALUE!</v>
      </c>
      <c r="N85" s="49"/>
      <c r="O85" s="50"/>
      <c r="P85" s="16"/>
      <c r="Q85" s="49"/>
      <c r="R85" s="50"/>
      <c r="S85" s="16"/>
      <c r="T85" s="49"/>
      <c r="U85" s="50"/>
      <c r="V85" s="16"/>
    </row>
    <row r="86" spans="1:22" x14ac:dyDescent="0.2">
      <c r="E86" s="40"/>
      <c r="F86" s="40"/>
      <c r="G86" s="40"/>
    </row>
    <row r="87" spans="1:22" x14ac:dyDescent="0.2">
      <c r="E87" s="40"/>
      <c r="F87" s="40"/>
      <c r="G87" s="40"/>
    </row>
    <row r="88" spans="1:22" x14ac:dyDescent="0.2">
      <c r="E88" s="40"/>
      <c r="F88" s="40"/>
      <c r="G88" s="40"/>
    </row>
    <row r="89" spans="1:22" x14ac:dyDescent="0.2">
      <c r="E89" s="40"/>
      <c r="F89" s="40"/>
      <c r="G89" s="40"/>
    </row>
    <row r="90" spans="1:22" x14ac:dyDescent="0.2">
      <c r="E90" s="41"/>
      <c r="F90" s="40"/>
      <c r="G90" s="40"/>
    </row>
    <row r="91" spans="1:22" x14ac:dyDescent="0.2">
      <c r="E91" s="40"/>
      <c r="F91" s="40"/>
      <c r="G91" s="40"/>
    </row>
    <row r="92" spans="1:22" x14ac:dyDescent="0.2">
      <c r="E92" s="40"/>
      <c r="F92" s="40"/>
      <c r="G92" s="40"/>
    </row>
    <row r="93" spans="1:22" x14ac:dyDescent="0.2">
      <c r="E93" s="40"/>
      <c r="F93" s="40"/>
      <c r="G93" s="40"/>
    </row>
    <row r="94" spans="1:22" x14ac:dyDescent="0.2">
      <c r="E94" s="40"/>
      <c r="F94" s="40"/>
      <c r="G94" s="40"/>
    </row>
    <row r="95" spans="1:22" x14ac:dyDescent="0.2">
      <c r="E95" s="40"/>
      <c r="F95" s="40"/>
      <c r="G95" s="40"/>
    </row>
    <row r="96" spans="1:22" x14ac:dyDescent="0.2">
      <c r="E96" s="40"/>
      <c r="F96" s="40"/>
      <c r="G96" s="40"/>
    </row>
    <row r="97" spans="5:7" x14ac:dyDescent="0.2">
      <c r="E97" s="40"/>
      <c r="F97" s="40"/>
      <c r="G97" s="40"/>
    </row>
  </sheetData>
  <mergeCells count="20">
    <mergeCell ref="A1:D1"/>
    <mergeCell ref="N1:P1"/>
    <mergeCell ref="E1:G1"/>
    <mergeCell ref="A3:B3"/>
    <mergeCell ref="H1:J1"/>
    <mergeCell ref="A22:B22"/>
    <mergeCell ref="A36:B36"/>
    <mergeCell ref="A64:B64"/>
    <mergeCell ref="A18:B18"/>
    <mergeCell ref="A82:B82"/>
    <mergeCell ref="A19:B19"/>
    <mergeCell ref="Q85:R85"/>
    <mergeCell ref="K1:M1"/>
    <mergeCell ref="T1:V1"/>
    <mergeCell ref="Q1:S1"/>
    <mergeCell ref="T85:U85"/>
    <mergeCell ref="H85:I85"/>
    <mergeCell ref="K85:L85"/>
    <mergeCell ref="N85:O85"/>
    <mergeCell ref="A85:B85"/>
  </mergeCells>
  <pageMargins left="0.7" right="0.7" top="0.75" bottom="0.75" header="0.3" footer="0.3"/>
  <pageSetup paperSize="3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AE2DD-061F-430E-AD3B-A3FDB024D1A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Equipment List</vt:lpstr>
    </vt:vector>
  </TitlesOfParts>
  <Manager>Weaver</Manager>
  <Company>Pape-Dawson Engineers,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Wortham Oaks Units 1-4</dc:title>
  <dc:subject>Bid Tabulation</dc:subject>
  <dc:creator>SW/rr</dc:creator>
  <cp:keywords>5724-18</cp:keywords>
  <cp:lastModifiedBy>Karen Bryand @PD</cp:lastModifiedBy>
  <cp:lastPrinted>2024-08-13T21:08:00Z</cp:lastPrinted>
  <dcterms:created xsi:type="dcterms:W3CDTF">1996-05-07T19:02:14Z</dcterms:created>
  <dcterms:modified xsi:type="dcterms:W3CDTF">2024-12-16T16:29:22Z</dcterms:modified>
  <cp:category>Excel</cp:category>
</cp:coreProperties>
</file>