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ape-dawson\PD-Legacy\P-Drive\300\41\17\PDF\Bid Package\Initial Bid Package\"/>
    </mc:Choice>
  </mc:AlternateContent>
  <xr:revisionPtr revIDLastSave="0" documentId="13_ncr:1_{F331B836-41F4-4BAF-8C27-AFDE32A411E8}" xr6:coauthVersionLast="47" xr6:coauthVersionMax="47" xr10:uidLastSave="{00000000-0000-0000-0000-000000000000}"/>
  <bookViews>
    <workbookView xWindow="-108" yWindow="-108" windowWidth="30936" windowHeight="16776" xr2:uid="{A70393FE-78F3-46AB-A5E6-A2E804A45368}"/>
  </bookViews>
  <sheets>
    <sheet name="BID FORM" sheetId="2" r:id="rId1"/>
  </sheets>
  <definedNames>
    <definedName name="_xlnm.Print_Area" localSheetId="0">'BID FORM'!$A$1:$I$127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2" l="1"/>
  <c r="H57" i="2"/>
  <c r="H121" i="2"/>
  <c r="H120" i="2"/>
  <c r="H119" i="2"/>
  <c r="H122" i="2"/>
  <c r="H123" i="2"/>
  <c r="H95" i="2"/>
  <c r="H94" i="2"/>
  <c r="B96" i="2"/>
  <c r="H102" i="2"/>
  <c r="H97" i="2"/>
  <c r="H41" i="2"/>
  <c r="H40" i="2"/>
  <c r="B40" i="2"/>
  <c r="B41" i="2" s="1"/>
  <c r="E115" i="2"/>
  <c r="H115" i="2" s="1"/>
  <c r="H114" i="2"/>
  <c r="H117" i="2"/>
  <c r="H116" i="2"/>
  <c r="H113" i="2"/>
  <c r="E112" i="2"/>
  <c r="H112" i="2" s="1"/>
  <c r="H111" i="2"/>
  <c r="H110" i="2"/>
  <c r="H91" i="2"/>
  <c r="H96" i="2"/>
  <c r="H93" i="2"/>
  <c r="E88" i="2"/>
  <c r="H88" i="2" s="1"/>
  <c r="H90" i="2"/>
  <c r="H76" i="2"/>
  <c r="H109" i="2"/>
  <c r="H108" i="2"/>
  <c r="H107" i="2"/>
  <c r="H106" i="2"/>
  <c r="H105" i="2"/>
  <c r="H104" i="2"/>
  <c r="H103" i="2"/>
  <c r="B103" i="2"/>
  <c r="B104" i="2" s="1"/>
  <c r="B105" i="2" s="1"/>
  <c r="B106" i="2" s="1"/>
  <c r="B107" i="2" s="1"/>
  <c r="B108" i="2" s="1"/>
  <c r="B109" i="2" s="1"/>
  <c r="B110" i="2" s="1"/>
  <c r="B111" i="2" s="1"/>
  <c r="B112" i="2" s="1"/>
  <c r="B113" i="2" s="1"/>
  <c r="B114" i="2" s="1"/>
  <c r="B115" i="2" s="1"/>
  <c r="B116" i="2" s="1"/>
  <c r="H89" i="2"/>
  <c r="H87" i="2"/>
  <c r="B87" i="2"/>
  <c r="B88" i="2" s="1"/>
  <c r="B89" i="2" s="1"/>
  <c r="B90" i="2" s="1"/>
  <c r="B91" i="2" s="1"/>
  <c r="H86" i="2"/>
  <c r="B46" i="2"/>
  <c r="B47" i="2" s="1"/>
  <c r="B48" i="2" s="1"/>
  <c r="B49" i="2" s="1"/>
  <c r="B50" i="2" s="1"/>
  <c r="B51" i="2" s="1"/>
  <c r="B52" i="2" s="1"/>
  <c r="B53" i="2" s="1"/>
  <c r="B54" i="2" s="1"/>
  <c r="B55" i="2" s="1"/>
  <c r="B59" i="2" s="1"/>
  <c r="B60" i="2" s="1"/>
  <c r="B61" i="2" s="1"/>
  <c r="B62" i="2" s="1"/>
  <c r="B63" i="2" s="1"/>
  <c r="B64" i="2" s="1"/>
  <c r="B65" i="2" s="1"/>
  <c r="B66" i="2" s="1"/>
  <c r="B67" i="2" s="1"/>
  <c r="B68" i="2" s="1"/>
  <c r="B69" i="2" s="1"/>
  <c r="B70" i="2" s="1"/>
  <c r="B71" i="2" s="1"/>
  <c r="B72" i="2" s="1"/>
  <c r="B73" i="2" s="1"/>
  <c r="B74" i="2" s="1"/>
  <c r="B75" i="2" s="1"/>
  <c r="H77" i="2"/>
  <c r="H78" i="2"/>
  <c r="H46" i="2"/>
  <c r="H47" i="2"/>
  <c r="H48" i="2"/>
  <c r="H49" i="2"/>
  <c r="H50" i="2"/>
  <c r="H51" i="2"/>
  <c r="H52" i="2"/>
  <c r="H53" i="2"/>
  <c r="H54" i="2"/>
  <c r="H58" i="2"/>
  <c r="H59" i="2"/>
  <c r="H60" i="2"/>
  <c r="H61" i="2"/>
  <c r="H62" i="2"/>
  <c r="H63" i="2"/>
  <c r="H64" i="2"/>
  <c r="H65" i="2"/>
  <c r="H66" i="2"/>
  <c r="H67" i="2"/>
  <c r="H68" i="2"/>
  <c r="H69" i="2"/>
  <c r="H70" i="2"/>
  <c r="H71" i="2"/>
  <c r="H72" i="2"/>
  <c r="H73" i="2"/>
  <c r="H74" i="2"/>
  <c r="H75" i="2"/>
  <c r="H45" i="2"/>
  <c r="H39" i="2"/>
  <c r="H28" i="2"/>
  <c r="H35" i="2"/>
  <c r="H125" i="2" l="1"/>
  <c r="B97" i="2"/>
  <c r="H99" i="2"/>
  <c r="B117" i="2"/>
  <c r="B76" i="2"/>
  <c r="B77" i="2" s="1"/>
  <c r="B78" i="2" s="1"/>
  <c r="H80" i="2"/>
  <c r="H38" i="2"/>
  <c r="H37" i="2"/>
  <c r="H30" i="2"/>
  <c r="H29" i="2"/>
  <c r="H34" i="2"/>
  <c r="H36" i="2"/>
  <c r="B118" i="2" l="1"/>
  <c r="B122" i="2" s="1"/>
  <c r="B123" i="2" s="1"/>
  <c r="H26" i="2"/>
  <c r="H33" i="2"/>
  <c r="H32" i="2"/>
  <c r="H27" i="2"/>
  <c r="H25" i="2"/>
  <c r="H24" i="2"/>
  <c r="H43" i="2" l="1"/>
  <c r="H82" i="2" s="1"/>
  <c r="G9" i="2" s="1"/>
  <c r="H127" i="2" l="1"/>
</calcChain>
</file>

<file path=xl/sharedStrings.xml><?xml version="1.0" encoding="utf-8"?>
<sst xmlns="http://schemas.openxmlformats.org/spreadsheetml/2006/main" count="202" uniqueCount="108">
  <si>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</si>
  <si>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</si>
  <si>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</si>
  <si>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</si>
  <si>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</si>
  <si>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</si>
  <si>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</si>
  <si>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</si>
  <si>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</si>
  <si>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</si>
  <si>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</si>
  <si>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</si>
  <si>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</si>
  <si>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</si>
  <si>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</si>
  <si>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LF</t>
  </si>
  <si>
    <t>EA</t>
  </si>
  <si>
    <t>SUBTOTAL</t>
  </si>
  <si>
    <t>Trench Excavation Protection</t>
  </si>
  <si>
    <t>VF</t>
  </si>
  <si>
    <t>Camera Testing</t>
  </si>
  <si>
    <t>Manhole Extra Depth</t>
  </si>
  <si>
    <t>Milestone #1-Substantial Completion (days):</t>
  </si>
  <si>
    <t>Milestone #2-Final Completion (days):</t>
  </si>
  <si>
    <t>ITEM NO.</t>
  </si>
  <si>
    <t>BASE BID AMOUNT:</t>
  </si>
  <si>
    <t>PURLSONG OFFSITE SEWER</t>
  </si>
  <si>
    <t>a. 6' - 8'</t>
  </si>
  <si>
    <t>b. 8' - 10'</t>
  </si>
  <si>
    <t>c. 10' - 12'</t>
  </si>
  <si>
    <t>d. 12' - 14'</t>
  </si>
  <si>
    <t>f. 16' - 18'</t>
  </si>
  <si>
    <t>g. 18' - 20'</t>
  </si>
  <si>
    <t>a. 8' - 10'</t>
  </si>
  <si>
    <t>30" Steel Casing</t>
  </si>
  <si>
    <t>OFFSITE SEWER</t>
  </si>
  <si>
    <t>PURLSONG OFFSITE SEWER - BASE BID:</t>
  </si>
  <si>
    <t xml:space="preserve">   e. 14' - 16'</t>
  </si>
  <si>
    <t>b. 10' - 12'</t>
  </si>
  <si>
    <t>BID FORM</t>
  </si>
  <si>
    <t>Wetwell (Complete)</t>
  </si>
  <si>
    <t>LS</t>
  </si>
  <si>
    <t xml:space="preserve">Pumps and Accessories </t>
  </si>
  <si>
    <t>Equipment Jib Crane/Hoist (Complete)</t>
  </si>
  <si>
    <t>8-inch DI Lift Station Wetwell Site Piping, Fittings, Pipe Supports, Valves, Freeze Protection, and Accessories</t>
  </si>
  <si>
    <t>Concrete foundations and slabs (Generator, Control Panel, SCADA Tower, Hoist, and Light Poles)</t>
  </si>
  <si>
    <t>3/4" Water Service (Incl. Connection, Meter, Backflow Preventer, Piping, Spigot/Hose Bib, Fittings, 3/4" Isolation Valve, Freeze Protection, Complete)</t>
  </si>
  <si>
    <t>Electrical, Instrumentation &amp; Controls (Incl. Generator, SCADA, Lighting, Canopy, etc.)</t>
  </si>
  <si>
    <t>Lift Station Site Grading</t>
  </si>
  <si>
    <t xml:space="preserve">Security Fencing </t>
  </si>
  <si>
    <t>16-ft Double Swing Gate</t>
  </si>
  <si>
    <t>Reinforced Concrete Driveway</t>
  </si>
  <si>
    <t>Bollards</t>
  </si>
  <si>
    <t>Lift Station and Force Main Testing</t>
  </si>
  <si>
    <t>8-inch Plug Valve</t>
  </si>
  <si>
    <t>8-inch C900 PVC (DR18, Class 235) Force Main (Open Cut, Non-Restrained, All Depths)</t>
  </si>
  <si>
    <t>8-inch C900 PVC (DR18, Class 235) Force Main (Open Cut, Restrained, All Depths)</t>
  </si>
  <si>
    <t>8-inch C900 PVC (DR18, Class 235) Force Main (Open Cut, Restrained, In Casing, All Depths)</t>
  </si>
  <si>
    <t>18-inch Steel Casing (Open Cut)</t>
  </si>
  <si>
    <t xml:space="preserve">8-inch Ductile Iron Force Main Pipe Fittings </t>
  </si>
  <si>
    <t xml:space="preserve">Concrete Encasement </t>
  </si>
  <si>
    <t>Pipe Marker and Tracer Wire Test Station</t>
  </si>
  <si>
    <t>12-inch PVC (SDR 26) Gravity Main (Open Cut, All Depths, Includes Testing)</t>
  </si>
  <si>
    <t>Tie 12-inch Gravity Main to Existing MH</t>
  </si>
  <si>
    <t>Tie 8-inch Force Main to Existing MH</t>
  </si>
  <si>
    <t>Trench Protection (Gravity Main &amp; Force Main)</t>
  </si>
  <si>
    <t>Sedimentation and Erosion Control (Lift Station, Gravity Main, and Force Main Installation)</t>
  </si>
  <si>
    <t>Lift Station Perimeter Revegetation</t>
  </si>
  <si>
    <t>SY</t>
  </si>
  <si>
    <t>CY</t>
  </si>
  <si>
    <t>ALTERNATES</t>
  </si>
  <si>
    <t>24" RCP</t>
  </si>
  <si>
    <t>SF</t>
  </si>
  <si>
    <t>15" Sanitary Sewer Pipe (PVC), SDR-26 (Colors vary)</t>
  </si>
  <si>
    <t>12" Sanitary Sewer Pipe (PVC), SDR-26 (Colors vary)</t>
  </si>
  <si>
    <t>Manhole w/ Pipeline Marker</t>
  </si>
  <si>
    <t>Water Tight Manhole w/ Pipeline Marker</t>
  </si>
  <si>
    <t>Clearing</t>
  </si>
  <si>
    <t>TPDES</t>
  </si>
  <si>
    <t>AC</t>
  </si>
  <si>
    <t>Import (from Onsite Stockpile)</t>
  </si>
  <si>
    <t>50' Natural Vegetative Filter Strip (VFS)</t>
  </si>
  <si>
    <t>15' Engineered Vegetative Filter Strip (VFS)</t>
  </si>
  <si>
    <t>Mobilization and Bonds (Maximum 5% of total Base Bid) including all labor, materials, and equipment necessary</t>
  </si>
  <si>
    <t>Furnish all labor and equipment for site preparation and clearing</t>
  </si>
  <si>
    <t>Complete all WWTF site work including dewatering, cut, fill, fine grading and drainage, yard piping, bollards, etc. for  all work inside of the WWTF fence line as indicated in the Drawings and Specifications, and not included in other bid items listed below in the in this section</t>
  </si>
  <si>
    <t>Furnish and install 15" influent line from the WWTF fence line to the lift station wet well, including appurtenances, excavation, backfill, and testing</t>
  </si>
  <si>
    <t>Construct, furnish, deliver, and install Influent Lift Station per drawings, including concrete slab, piping, valving, etc. for a complete functional system</t>
  </si>
  <si>
    <t>Furnish and install new 6' tall chain link fence, including the double swing gate as shown in the Drawings</t>
  </si>
  <si>
    <t>Furnish and install 20' access road within WWTF fence line as shown in the Drawings</t>
  </si>
  <si>
    <t>Furnish and install trench safety protection including design, installation, maintenance, and removal as required by state and federal laws and regulations</t>
  </si>
  <si>
    <t>Excavation (Access Road)</t>
  </si>
  <si>
    <t>LIFT STATION &amp; FORCE MAIN</t>
  </si>
  <si>
    <t>Embankment (Access Road)</t>
  </si>
  <si>
    <t>7 ~ 10' X 5' MBC</t>
  </si>
  <si>
    <t>Pipe Railing</t>
  </si>
  <si>
    <t>PW-0 Headwall</t>
  </si>
  <si>
    <t>6" Concrete Rip-Rap w/ Toedowns</t>
  </si>
  <si>
    <t>Driveway</t>
  </si>
  <si>
    <t>Access Road</t>
  </si>
  <si>
    <t>b. 8" Flexible Base</t>
  </si>
  <si>
    <t>a. 2" HMAC</t>
  </si>
  <si>
    <t>c. 6" Lime Treated Subgrade</t>
  </si>
  <si>
    <t>Embankment</t>
  </si>
  <si>
    <t>Excavation</t>
  </si>
  <si>
    <r>
      <rPr>
        <b/>
        <sz val="11"/>
        <color theme="1"/>
        <rFont val="Aptos"/>
        <family val="2"/>
      </rPr>
      <t>Alternate #2:</t>
    </r>
    <r>
      <rPr>
        <sz val="11"/>
        <color theme="1"/>
        <rFont val="Aptos"/>
        <family val="2"/>
      </rPr>
      <t xml:space="preserve"> Wastewater Treatment Facility Lift Station</t>
    </r>
  </si>
  <si>
    <r>
      <rPr>
        <b/>
        <sz val="11"/>
        <color theme="1"/>
        <rFont val="Aptos"/>
        <family val="2"/>
      </rPr>
      <t>Alternate #1:</t>
    </r>
    <r>
      <rPr>
        <sz val="11"/>
        <color theme="1"/>
        <rFont val="Aptos"/>
        <family val="2"/>
      </rPr>
      <t xml:space="preserve"> Overhead Electric Easement &amp; Lift Station Access Road</t>
    </r>
  </si>
  <si>
    <t>PURLSONG OFFSITE SEWER - BASE BID WITH ALTERNATES: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</si>
</sst>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0."/>
    <numFmt numFmtId="166" formatCode="#,##0.0"/>
  </numFmts>
  <fonts count="13"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color theme="1"/>
      <name val="Aptos"/>
      <family val="2"/>
    </font>
    <font>
      <sz val="10"/>
      <color theme="1"/>
      <name val="Aptos"/>
      <family val="2"/>
    </font>
    <font>
      <sz val="11"/>
      <name val="Aptos"/>
      <family val="2"/>
    </font>
    <font>
      <sz val="12"/>
      <name val="Aptos"/>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s>
  <cellStyleXfs count="4">
    <xf numFmtId="0" fontId="0" fillId="0" borderId="0"/>
    <xf numFmtId="44" fontId="1" fillId="0" borderId="0" applyFont="0" applyFill="0" applyBorder="0" applyAlignment="0" applyProtection="0"/>
    <xf numFmtId="0" fontId="2" fillId="0" borderId="0"/>
    <xf numFmtId="0" fontId="3" fillId="0" borderId="0"/>
  </cellStyleXfs>
  <cellXfs count="90">
    <xf numFmtId="0" fontId="0" fillId="0" borderId="0" xfId="0"/>
    <xf numFmtId="0" fontId="4" fillId="0" borderId="0" xfId="0" applyFont="1"/>
    <xf numFmtId="0" fontId="6"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lignment horizontal="right"/>
    </xf>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5" fontId="10"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horizontal="left" vertical="top" wrapText="1"/>
    </xf>
    <xf numFmtId="0" fontId="7" fillId="0" borderId="1" xfId="0" applyFont="1" applyBorder="1"/>
    <xf numFmtId="0" fontId="7" fillId="0" borderId="3" xfId="0" applyFont="1" applyBorder="1"/>
    <xf numFmtId="0" fontId="9" fillId="0" borderId="0" xfId="0" applyFont="1" applyAlignment="1">
      <alignment horizontal="center" wrapText="1"/>
    </xf>
    <xf numFmtId="0" fontId="9" fillId="0" borderId="0" xfId="0" applyFont="1" applyAlignment="1">
      <alignment horizontal="center"/>
    </xf>
    <xf numFmtId="0" fontId="7" fillId="0" borderId="0" xfId="0" applyFont="1" applyAlignment="1">
      <alignment vertical="center"/>
    </xf>
    <xf numFmtId="0" fontId="6" fillId="0" borderId="0" xfId="0" applyFont="1" applyAlignment="1">
      <alignment vertical="center"/>
    </xf>
    <xf numFmtId="165" fontId="6" fillId="0" borderId="0" xfId="0"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4" fontId="6" fillId="0" borderId="0" xfId="0" applyNumberFormat="1" applyFont="1" applyAlignment="1">
      <alignment horizontal="center"/>
    </xf>
    <xf numFmtId="3" fontId="6" fillId="0" borderId="0" xfId="0" applyNumberFormat="1" applyFont="1" applyAlignment="1">
      <alignment horizontal="center"/>
    </xf>
    <xf numFmtId="44" fontId="6" fillId="0" borderId="5" xfId="0" applyNumberFormat="1" applyFont="1" applyBorder="1" applyProtection="1">
      <protection locked="0"/>
    </xf>
    <xf numFmtId="44" fontId="6" fillId="0" borderId="5" xfId="0" applyNumberFormat="1" applyFont="1" applyBorder="1"/>
    <xf numFmtId="165" fontId="11" fillId="0" borderId="0" xfId="0" quotePrefix="1" applyNumberFormat="1" applyFont="1" applyAlignment="1">
      <alignment horizontal="center"/>
    </xf>
    <xf numFmtId="0" fontId="11" fillId="0" borderId="0" xfId="0" applyFont="1"/>
    <xf numFmtId="0" fontId="11" fillId="0" borderId="0" xfId="0" applyFont="1" applyAlignment="1">
      <alignment horizontal="center"/>
    </xf>
    <xf numFmtId="0" fontId="12" fillId="0" borderId="0" xfId="0" applyFont="1"/>
    <xf numFmtId="165" fontId="6" fillId="0" borderId="0" xfId="0" quotePrefix="1" applyNumberFormat="1" applyFont="1" applyAlignment="1">
      <alignment horizontal="center"/>
    </xf>
    <xf numFmtId="165" fontId="6" fillId="0" borderId="0" xfId="0" applyNumberFormat="1" applyFont="1" applyAlignment="1">
      <alignment horizontal="left"/>
    </xf>
    <xf numFmtId="0" fontId="6" fillId="0" borderId="0" xfId="0" applyFont="1" applyAlignment="1">
      <alignment horizontal="right"/>
    </xf>
    <xf numFmtId="0" fontId="9" fillId="0" borderId="2" xfId="0" applyFont="1" applyBorder="1" applyAlignment="1">
      <alignment horizontal="center" vertical="center"/>
    </xf>
    <xf numFmtId="0" fontId="6" fillId="0" borderId="4" xfId="0" applyFont="1" applyBorder="1" applyAlignment="1">
      <alignment vertical="center"/>
    </xf>
    <xf numFmtId="44" fontId="9" fillId="0" borderId="4" xfId="0" applyNumberFormat="1" applyFont="1" applyBorder="1" applyAlignment="1">
      <alignment vertical="center"/>
    </xf>
    <xf numFmtId="44" fontId="6" fillId="0" borderId="0" xfId="0" applyNumberFormat="1" applyFont="1" applyBorder="1"/>
    <xf numFmtId="0" fontId="9" fillId="0" borderId="0" xfId="0" applyFont="1" applyBorder="1" applyAlignment="1">
      <alignment horizontal="left" vertical="center" wrapText="1"/>
    </xf>
    <xf numFmtId="0" fontId="0" fillId="0" borderId="0" xfId="0" applyBorder="1" applyAlignment="1">
      <alignment horizontal="left" vertical="center"/>
    </xf>
    <xf numFmtId="0" fontId="6" fillId="0" borderId="0" xfId="0" applyFont="1" applyAlignment="1">
      <alignment horizontal="left" wrapText="1"/>
    </xf>
    <xf numFmtId="0" fontId="11" fillId="0" borderId="0" xfId="0" applyFont="1" applyAlignment="1">
      <alignment wrapText="1"/>
    </xf>
    <xf numFmtId="0" fontId="6" fillId="0" borderId="0" xfId="0" applyFont="1" applyAlignment="1">
      <alignment wrapText="1"/>
    </xf>
    <xf numFmtId="165" fontId="6" fillId="0" borderId="0" xfId="0" applyNumberFormat="1" applyFont="1" applyFill="1" applyAlignment="1">
      <alignment horizontal="center"/>
    </xf>
    <xf numFmtId="0" fontId="11" fillId="0" borderId="0" xfId="0" applyFont="1" applyFill="1" applyAlignment="1">
      <alignment wrapText="1"/>
    </xf>
    <xf numFmtId="0" fontId="11" fillId="0" borderId="0" xfId="0" applyFont="1" applyFill="1" applyAlignment="1">
      <alignment horizontal="center"/>
    </xf>
    <xf numFmtId="3" fontId="6" fillId="0" borderId="0" xfId="0" applyNumberFormat="1" applyFont="1" applyFill="1" applyAlignment="1">
      <alignment horizontal="center"/>
    </xf>
    <xf numFmtId="44" fontId="6" fillId="0" borderId="5" xfId="0" applyNumberFormat="1" applyFont="1" applyFill="1" applyBorder="1" applyProtection="1">
      <protection locked="0"/>
    </xf>
    <xf numFmtId="0" fontId="6" fillId="0" borderId="0" xfId="0" applyFont="1" applyFill="1"/>
    <xf numFmtId="44" fontId="6" fillId="0" borderId="5" xfId="0" applyNumberFormat="1" applyFont="1" applyFill="1" applyBorder="1"/>
    <xf numFmtId="165" fontId="6" fillId="0" borderId="0" xfId="0" applyNumberFormat="1" applyFont="1" applyAlignment="1">
      <alignment horizontal="center" vertical="center"/>
    </xf>
    <xf numFmtId="44" fontId="6" fillId="0" borderId="5" xfId="0" applyNumberFormat="1" applyFont="1" applyBorder="1" applyAlignment="1" applyProtection="1">
      <protection locked="0"/>
    </xf>
    <xf numFmtId="0" fontId="6" fillId="0" borderId="0" xfId="0" applyFont="1" applyAlignment="1"/>
    <xf numFmtId="44" fontId="6" fillId="0" borderId="5" xfId="0" applyNumberFormat="1" applyFont="1" applyBorder="1" applyAlignment="1"/>
    <xf numFmtId="166" fontId="6" fillId="0" borderId="0" xfId="0" applyNumberFormat="1" applyFont="1" applyAlignment="1">
      <alignment horizontal="center"/>
    </xf>
    <xf numFmtId="0" fontId="6" fillId="0" borderId="0" xfId="0" applyFont="1" applyBorder="1"/>
    <xf numFmtId="165" fontId="6" fillId="0" borderId="0" xfId="0" applyNumberFormat="1" applyFont="1" applyBorder="1" applyAlignment="1">
      <alignment horizontal="center"/>
    </xf>
    <xf numFmtId="0" fontId="6" fillId="0" borderId="0" xfId="0" applyFont="1" applyBorder="1" applyAlignment="1">
      <alignment horizontal="left" wrapText="1"/>
    </xf>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0" xfId="0" applyFont="1" applyBorder="1" applyAlignment="1">
      <alignment horizontal="right"/>
    </xf>
    <xf numFmtId="165" fontId="6" fillId="0" borderId="0" xfId="0" applyNumberFormat="1" applyFont="1" applyBorder="1" applyAlignment="1">
      <alignment horizontal="center" vertical="center"/>
    </xf>
    <xf numFmtId="0" fontId="8" fillId="0" borderId="4" xfId="0" applyFont="1" applyFill="1" applyBorder="1" applyAlignment="1">
      <alignment horizontal="right" vertical="center"/>
    </xf>
    <xf numFmtId="0" fontId="10" fillId="0" borderId="0" xfId="0" applyFont="1" applyAlignment="1">
      <alignment horizontal="justify" vertical="top" wrapText="1"/>
    </xf>
    <xf numFmtId="0" fontId="10" fillId="0" borderId="0" xfId="0" applyFont="1" applyAlignment="1">
      <alignment horizontal="justify" vertical="top"/>
    </xf>
    <xf numFmtId="44" fontId="9" fillId="0" borderId="1" xfId="1" applyFont="1" applyFill="1" applyBorder="1" applyAlignment="1" applyProtection="1">
      <alignment horizontal="left" shrinkToFit="1"/>
    </xf>
    <xf numFmtId="0" fontId="9" fillId="0" borderId="1"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2" xfId="0" applyFont="1" applyBorder="1" applyAlignment="1">
      <alignment horizontal="left" vertical="center" wrapText="1"/>
    </xf>
    <xf numFmtId="0" fontId="0" fillId="0" borderId="2" xfId="0" applyBorder="1" applyAlignment="1">
      <alignment horizontal="left" vertical="center"/>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7" fillId="0" borderId="2" xfId="0" applyFont="1" applyBorder="1" applyAlignment="1" applyProtection="1">
      <alignment horizontal="left"/>
      <protection locked="0"/>
    </xf>
    <xf numFmtId="0" fontId="5" fillId="0" borderId="0" xfId="0" applyFont="1" applyFill="1" applyAlignment="1">
      <alignment horizontal="center"/>
    </xf>
    <xf numFmtId="0" fontId="5" fillId="0" borderId="0" xfId="0" applyFont="1" applyAlignment="1">
      <alignment horizontal="center"/>
    </xf>
    <xf numFmtId="164" fontId="7" fillId="0" borderId="1" xfId="0" applyNumberFormat="1" applyFont="1" applyBorder="1" applyAlignment="1" applyProtection="1">
      <alignment horizontal="left"/>
      <protection locked="0"/>
    </xf>
    <xf numFmtId="0" fontId="8" fillId="0" borderId="1" xfId="0" applyFont="1" applyBorder="1" applyAlignment="1" applyProtection="1">
      <alignment horizontal="left"/>
      <protection locked="0"/>
    </xf>
    <xf numFmtId="44" fontId="6" fillId="0" borderId="0" xfId="0" applyNumberFormat="1" applyFont="1" applyBorder="1" applyProtection="1">
      <protection locked="0"/>
    </xf>
    <xf numFmtId="0" fontId="6" fillId="0" borderId="0" xfId="0" applyFont="1" applyAlignment="1">
      <alignment horizontal="left" wrapText="1" indent="2"/>
    </xf>
    <xf numFmtId="44" fontId="6" fillId="0" borderId="0" xfId="0" applyNumberFormat="1" applyFont="1" applyFill="1" applyBorder="1" applyProtection="1">
      <protection locked="0"/>
    </xf>
    <xf numFmtId="0" fontId="11" fillId="0" borderId="0" xfId="0" applyFont="1" applyAlignment="1">
      <alignment horizontal="left" wrapText="1" indent="2"/>
    </xf>
    <xf numFmtId="0" fontId="6" fillId="0" borderId="0" xfId="0" applyFont="1" applyAlignment="1">
      <alignment horizontal="left" indent="2"/>
    </xf>
    <xf numFmtId="0" fontId="6" fillId="0" borderId="0" xfId="0" applyFont="1" applyAlignment="1">
      <alignment horizontal="left" indent="3"/>
    </xf>
    <xf numFmtId="44" fontId="6" fillId="0" borderId="6" xfId="0" applyNumberFormat="1" applyFont="1" applyFill="1" applyBorder="1"/>
    <xf numFmtId="0" fontId="8" fillId="0" borderId="0" xfId="0" applyFont="1" applyFill="1" applyBorder="1" applyAlignment="1">
      <alignment horizontal="right" vertical="center"/>
    </xf>
    <xf numFmtId="0" fontId="6" fillId="0" borderId="0" xfId="0" applyFont="1" applyBorder="1" applyAlignment="1">
      <alignment vertical="center"/>
    </xf>
    <xf numFmtId="44" fontId="9" fillId="0" borderId="0" xfId="0" applyNumberFormat="1" applyFont="1" applyBorder="1" applyAlignment="1">
      <alignment vertical="center"/>
    </xf>
    <xf numFmtId="44" fontId="6" fillId="0" borderId="6" xfId="0" applyNumberFormat="1" applyFont="1" applyBorder="1"/>
  </cellXfs>
  <cellStyles count="4">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I130"/>
  <sheetViews>
    <sheetView tabSelected="1" view="pageLayout" topLeftCell="A18" zoomScaleNormal="100" zoomScaleSheetLayoutView="130" workbookViewId="0">
      <selection activeCell="A42" sqref="A42:XFD42"/>
    </sheetView>
  </sheetViews>
  <sheetFormatPr defaultColWidth="8.88671875" defaultRowHeight="14.4" x14ac:dyDescent="0.3"/>
  <cols>
    <col min="1" max="1" width="3.6640625" style="2" customWidth="1"/>
    <col min="2" max="2" width="6.5546875" style="2" customWidth="1"/>
    <col min="3" max="3" width="53" style="2" customWidth="1"/>
    <col min="4" max="4" width="6" style="2" customWidth="1"/>
    <col min="5" max="5" width="12" style="2" customWidth="1"/>
    <col min="6" max="6" width="20.33203125" style="2" customWidth="1"/>
    <col min="7" max="7" width="2" style="2" customWidth="1"/>
    <col min="8" max="8" width="20.6640625" style="2" customWidth="1"/>
    <col min="9" max="9" width="3.6640625" style="2" customWidth="1"/>
    <col min="10" max="10" width="10.88671875" style="2" customWidth="1"/>
    <col min="11" max="11" width="36.5546875" style="2" bestFit="1" customWidth="1"/>
    <col min="12" max="12" width="11.6640625" style="2" customWidth="1"/>
    <col min="13" max="16384" width="8.88671875" style="2"/>
  </cols>
  <sheetData>
    <row r="1" spans="1:9" ht="25.8" x14ac:dyDescent="0.5">
      <c r="A1" s="1"/>
      <c r="B1" s="75" t="s">
        <v>26</v>
      </c>
      <c r="C1" s="75"/>
      <c r="D1" s="75"/>
      <c r="E1" s="75"/>
      <c r="F1" s="75"/>
      <c r="G1" s="75"/>
      <c r="H1" s="75"/>
      <c r="I1" s="1"/>
    </row>
    <row r="2" spans="1:9" ht="25.8" x14ac:dyDescent="0.5">
      <c r="A2" s="1"/>
      <c r="B2" s="76" t="s">
        <v>39</v>
      </c>
      <c r="C2" s="76"/>
      <c r="D2" s="76"/>
      <c r="E2" s="76"/>
      <c r="F2" s="76"/>
      <c r="G2" s="76"/>
      <c r="H2" s="76"/>
      <c r="I2" s="1"/>
    </row>
    <row r="3" spans="1:9" ht="15.6" customHeight="1" x14ac:dyDescent="0.5">
      <c r="A3" s="1"/>
      <c r="B3" s="76"/>
      <c r="C3" s="76"/>
      <c r="D3" s="76"/>
      <c r="E3" s="76"/>
      <c r="F3" s="76"/>
      <c r="G3" s="76"/>
      <c r="H3" s="76"/>
      <c r="I3" s="1"/>
    </row>
    <row r="4" spans="1:9" ht="24.6" customHeight="1" x14ac:dyDescent="0.3">
      <c r="A4" s="3"/>
      <c r="B4" s="3"/>
      <c r="C4" s="4" t="s">
        <v>0</v>
      </c>
      <c r="D4" s="77"/>
      <c r="E4" s="77"/>
      <c r="F4" s="77"/>
      <c r="G4" s="3"/>
      <c r="H4" s="3"/>
      <c r="I4" s="3"/>
    </row>
    <row r="5" spans="1:9" ht="24.6" customHeight="1" x14ac:dyDescent="0.3">
      <c r="A5" s="3"/>
      <c r="B5" s="3"/>
      <c r="C5" s="5" t="s">
        <v>1</v>
      </c>
      <c r="D5" s="78"/>
      <c r="E5" s="78"/>
      <c r="F5" s="78"/>
      <c r="G5" s="78"/>
      <c r="H5" s="78"/>
      <c r="I5" s="3"/>
    </row>
    <row r="6" spans="1:9" ht="24.6" customHeight="1" x14ac:dyDescent="0.3">
      <c r="A6" s="3"/>
      <c r="B6" s="3"/>
      <c r="C6" s="4" t="s">
        <v>2</v>
      </c>
      <c r="D6" s="74"/>
      <c r="E6" s="74"/>
      <c r="F6" s="74"/>
      <c r="G6" s="74"/>
      <c r="H6" s="74"/>
      <c r="I6" s="3"/>
    </row>
    <row r="7" spans="1:9" ht="24.6" customHeight="1" x14ac:dyDescent="0.3">
      <c r="A7" s="3"/>
      <c r="B7" s="3"/>
      <c r="C7" s="4" t="s">
        <v>3</v>
      </c>
      <c r="D7" s="74"/>
      <c r="E7" s="74"/>
      <c r="F7" s="74"/>
      <c r="G7" s="74"/>
      <c r="H7" s="74"/>
      <c r="I7" s="3"/>
    </row>
    <row r="8" spans="1:9" ht="21.6" customHeight="1" x14ac:dyDescent="0.3">
      <c r="A8" s="3"/>
      <c r="B8" s="3"/>
      <c r="C8" s="4"/>
      <c r="D8" s="6"/>
      <c r="E8" s="6"/>
      <c r="F8" s="7"/>
      <c r="G8" s="3"/>
      <c r="H8" s="3"/>
      <c r="I8" s="3"/>
    </row>
    <row r="9" spans="1:9" ht="21.6" customHeight="1" x14ac:dyDescent="0.3">
      <c r="C9" s="8" t="s">
        <v>22</v>
      </c>
      <c r="D9" s="68">
        <v>210</v>
      </c>
      <c r="E9" s="68"/>
      <c r="F9" s="9" t="s">
        <v>25</v>
      </c>
      <c r="G9" s="67">
        <f>SUM(H82)</f>
        <v>0</v>
      </c>
      <c r="H9" s="67"/>
    </row>
    <row r="10" spans="1:9" ht="21.6" customHeight="1" x14ac:dyDescent="0.3">
      <c r="C10" s="8" t="s">
        <v>23</v>
      </c>
      <c r="D10" s="69">
        <v>240</v>
      </c>
      <c r="E10" s="69"/>
      <c r="F10" s="9"/>
      <c r="G10" s="10"/>
      <c r="H10" s="10"/>
    </row>
    <row r="11" spans="1:9" ht="15.6" customHeight="1" x14ac:dyDescent="0.3">
      <c r="C11" s="11"/>
      <c r="D11" s="12"/>
      <c r="E11" s="12"/>
      <c r="F11" s="9"/>
      <c r="G11" s="10"/>
      <c r="H11" s="10"/>
    </row>
    <row r="12" spans="1:9" ht="31.95" customHeight="1" x14ac:dyDescent="0.3">
      <c r="A12" s="13">
        <v>1</v>
      </c>
      <c r="B12" s="65" t="s">
        <v>4</v>
      </c>
      <c r="C12" s="66"/>
      <c r="D12" s="66"/>
      <c r="E12" s="66"/>
      <c r="F12" s="66"/>
      <c r="G12" s="66"/>
      <c r="H12" s="66"/>
      <c r="I12" s="66"/>
    </row>
    <row r="13" spans="1:9" ht="30.6" customHeight="1" x14ac:dyDescent="0.3">
      <c r="A13" s="13">
        <v>2</v>
      </c>
      <c r="B13" s="65" t="s">
        <v>5</v>
      </c>
      <c r="C13" s="65"/>
      <c r="D13" s="65"/>
      <c r="E13" s="65"/>
      <c r="F13" s="65"/>
      <c r="G13" s="65"/>
      <c r="H13" s="65"/>
      <c r="I13" s="65"/>
    </row>
    <row r="14" spans="1:9" ht="31.2" customHeight="1" x14ac:dyDescent="0.3">
      <c r="A14" s="13">
        <v>3</v>
      </c>
      <c r="B14" s="65" t="s">
        <v>6</v>
      </c>
      <c r="C14" s="65"/>
      <c r="D14" s="65"/>
      <c r="E14" s="65"/>
      <c r="F14" s="65"/>
      <c r="G14" s="65"/>
      <c r="H14" s="65"/>
      <c r="I14" s="65"/>
    </row>
    <row r="15" spans="1:9" ht="17.25" customHeight="1" x14ac:dyDescent="0.3">
      <c r="A15" s="14"/>
      <c r="B15" s="15"/>
      <c r="C15" s="15"/>
      <c r="D15" s="15"/>
      <c r="E15" s="15"/>
      <c r="F15" s="15"/>
      <c r="G15" s="15"/>
      <c r="H15" s="15"/>
      <c r="I15" s="15"/>
    </row>
    <row r="16" spans="1:9" ht="18.600000000000001" customHeight="1" x14ac:dyDescent="0.3">
      <c r="A16" s="3"/>
      <c r="B16" s="3"/>
      <c r="C16" s="4" t="s">
        <v>7</v>
      </c>
      <c r="D16" s="16"/>
      <c r="E16" s="16"/>
      <c r="F16" s="16"/>
      <c r="G16" s="16"/>
      <c r="H16" s="16"/>
      <c r="I16" s="3"/>
    </row>
    <row r="17" spans="1:9" ht="18.600000000000001" customHeight="1" x14ac:dyDescent="0.3">
      <c r="A17" s="3"/>
      <c r="B17" s="3"/>
      <c r="C17" s="3"/>
      <c r="D17" s="17" t="s">
        <v>8</v>
      </c>
      <c r="E17" s="17"/>
      <c r="F17" s="17"/>
      <c r="G17" s="3"/>
      <c r="H17" s="3"/>
      <c r="I17" s="3"/>
    </row>
    <row r="18" spans="1:9" ht="31.95" customHeight="1" x14ac:dyDescent="0.3">
      <c r="A18" s="3"/>
      <c r="B18" s="3"/>
      <c r="C18" s="4" t="s">
        <v>7</v>
      </c>
      <c r="D18" s="16" t="s">
        <v>9</v>
      </c>
      <c r="E18" s="16"/>
      <c r="F18" s="16"/>
      <c r="G18" s="16"/>
      <c r="H18" s="16"/>
      <c r="I18" s="3"/>
    </row>
    <row r="19" spans="1:9" ht="18.600000000000001" customHeight="1" x14ac:dyDescent="0.3">
      <c r="A19" s="3"/>
      <c r="B19" s="3"/>
      <c r="C19" s="3"/>
      <c r="D19" s="3" t="s">
        <v>8</v>
      </c>
      <c r="E19" s="3"/>
      <c r="F19" s="3"/>
      <c r="G19" s="3"/>
      <c r="H19" s="3"/>
      <c r="I19" s="3"/>
    </row>
    <row r="20" spans="1:9" ht="19.8" customHeight="1" x14ac:dyDescent="0.3">
      <c r="A20" s="3"/>
      <c r="B20" s="3"/>
      <c r="C20" s="3"/>
      <c r="D20" s="3"/>
      <c r="E20" s="3"/>
      <c r="F20" s="3"/>
      <c r="G20" s="3"/>
      <c r="H20" s="3"/>
      <c r="I20" s="3"/>
    </row>
    <row r="21" spans="1:9" ht="28.8" x14ac:dyDescent="0.3">
      <c r="A21" s="3"/>
      <c r="B21" s="18" t="s">
        <v>24</v>
      </c>
      <c r="C21" s="19" t="s">
        <v>10</v>
      </c>
      <c r="D21" s="19" t="s">
        <v>11</v>
      </c>
      <c r="E21" s="19" t="s">
        <v>12</v>
      </c>
      <c r="F21" s="18" t="s">
        <v>13</v>
      </c>
      <c r="G21" s="19"/>
      <c r="H21" s="19" t="s">
        <v>14</v>
      </c>
      <c r="I21" s="3"/>
    </row>
    <row r="22" spans="1:9" s="21" customFormat="1" ht="12.9" customHeight="1" x14ac:dyDescent="0.3">
      <c r="A22" s="20"/>
      <c r="B22" s="70" t="s">
        <v>35</v>
      </c>
      <c r="C22" s="71"/>
      <c r="D22" s="71"/>
      <c r="E22" s="71"/>
      <c r="F22" s="71"/>
      <c r="G22" s="36"/>
      <c r="H22" s="36"/>
      <c r="I22" s="20"/>
    </row>
    <row r="23" spans="1:9" ht="21.6" customHeight="1" x14ac:dyDescent="0.3">
      <c r="A23" s="3"/>
      <c r="B23" s="22">
        <v>1</v>
      </c>
      <c r="C23" s="23" t="s">
        <v>73</v>
      </c>
      <c r="D23" s="24"/>
      <c r="E23" s="25"/>
      <c r="I23" s="3"/>
    </row>
    <row r="24" spans="1:9" ht="21.6" customHeight="1" x14ac:dyDescent="0.3">
      <c r="A24" s="3"/>
      <c r="B24" s="22"/>
      <c r="C24" s="84" t="s">
        <v>27</v>
      </c>
      <c r="D24" s="24" t="s">
        <v>15</v>
      </c>
      <c r="E24" s="26">
        <v>21</v>
      </c>
      <c r="F24" s="27">
        <v>0</v>
      </c>
      <c r="H24" s="28">
        <f>SUM(E24*F24)</f>
        <v>0</v>
      </c>
      <c r="I24" s="3"/>
    </row>
    <row r="25" spans="1:9" ht="21.6" customHeight="1" x14ac:dyDescent="0.3">
      <c r="A25" s="3"/>
      <c r="B25" s="22"/>
      <c r="C25" s="84" t="s">
        <v>28</v>
      </c>
      <c r="D25" s="24" t="s">
        <v>15</v>
      </c>
      <c r="E25" s="26">
        <v>599</v>
      </c>
      <c r="F25" s="27">
        <v>0</v>
      </c>
      <c r="H25" s="28">
        <f t="shared" ref="H25:H28" si="0">SUM(E25*F25)</f>
        <v>0</v>
      </c>
      <c r="I25" s="3"/>
    </row>
    <row r="26" spans="1:9" ht="21.6" customHeight="1" x14ac:dyDescent="0.3">
      <c r="A26" s="3"/>
      <c r="C26" s="84" t="s">
        <v>29</v>
      </c>
      <c r="D26" s="24" t="s">
        <v>15</v>
      </c>
      <c r="E26" s="26">
        <v>1737</v>
      </c>
      <c r="F26" s="27">
        <v>0</v>
      </c>
      <c r="H26" s="28">
        <f t="shared" ref="H26" si="1">SUM(E26*F26)</f>
        <v>0</v>
      </c>
      <c r="I26" s="3"/>
    </row>
    <row r="27" spans="1:9" ht="21.6" customHeight="1" x14ac:dyDescent="0.3">
      <c r="A27" s="3"/>
      <c r="C27" s="84" t="s">
        <v>30</v>
      </c>
      <c r="D27" s="24" t="s">
        <v>15</v>
      </c>
      <c r="E27" s="26">
        <v>1281</v>
      </c>
      <c r="F27" s="27">
        <v>0</v>
      </c>
      <c r="H27" s="28">
        <f t="shared" si="0"/>
        <v>0</v>
      </c>
      <c r="I27" s="3"/>
    </row>
    <row r="28" spans="1:9" ht="21.6" customHeight="1" x14ac:dyDescent="0.3">
      <c r="A28" s="3"/>
      <c r="B28" s="22"/>
      <c r="C28" s="83" t="s">
        <v>37</v>
      </c>
      <c r="D28" s="24" t="s">
        <v>15</v>
      </c>
      <c r="E28" s="26">
        <v>941</v>
      </c>
      <c r="F28" s="27">
        <v>0</v>
      </c>
      <c r="H28" s="28">
        <f t="shared" si="0"/>
        <v>0</v>
      </c>
      <c r="I28" s="3"/>
    </row>
    <row r="29" spans="1:9" ht="21.6" customHeight="1" x14ac:dyDescent="0.3">
      <c r="A29" s="3"/>
      <c r="B29" s="22"/>
      <c r="C29" s="84" t="s">
        <v>31</v>
      </c>
      <c r="D29" s="24" t="s">
        <v>15</v>
      </c>
      <c r="E29" s="26">
        <v>1183</v>
      </c>
      <c r="F29" s="27">
        <v>0</v>
      </c>
      <c r="H29" s="28">
        <f>SUM(E29*F29)</f>
        <v>0</v>
      </c>
      <c r="I29" s="3"/>
    </row>
    <row r="30" spans="1:9" ht="21.6" customHeight="1" x14ac:dyDescent="0.3">
      <c r="A30" s="3"/>
      <c r="B30" s="22"/>
      <c r="C30" s="84" t="s">
        <v>32</v>
      </c>
      <c r="D30" s="24" t="s">
        <v>15</v>
      </c>
      <c r="E30" s="26">
        <v>1174</v>
      </c>
      <c r="F30" s="27">
        <v>0</v>
      </c>
      <c r="H30" s="28">
        <f t="shared" ref="H30" si="2">SUM(E30*F30)</f>
        <v>0</v>
      </c>
      <c r="I30" s="3"/>
    </row>
    <row r="31" spans="1:9" ht="21.6" customHeight="1" x14ac:dyDescent="0.3">
      <c r="A31" s="3"/>
      <c r="B31" s="29">
        <v>2</v>
      </c>
      <c r="C31" s="30" t="s">
        <v>74</v>
      </c>
      <c r="D31" s="31"/>
      <c r="E31" s="26"/>
      <c r="F31" s="79"/>
      <c r="G31" s="57"/>
      <c r="H31" s="39"/>
      <c r="I31" s="32"/>
    </row>
    <row r="32" spans="1:9" ht="21.6" customHeight="1" x14ac:dyDescent="0.3">
      <c r="A32" s="3"/>
      <c r="B32" s="29"/>
      <c r="C32" s="84" t="s">
        <v>33</v>
      </c>
      <c r="D32" s="31" t="s">
        <v>15</v>
      </c>
      <c r="E32" s="26">
        <v>1058</v>
      </c>
      <c r="F32" s="27">
        <v>0</v>
      </c>
      <c r="H32" s="28">
        <f t="shared" ref="H32:H41" si="3">SUM(E32*F32)</f>
        <v>0</v>
      </c>
      <c r="I32" s="32"/>
    </row>
    <row r="33" spans="1:9" ht="21.6" customHeight="1" x14ac:dyDescent="0.3">
      <c r="A33" s="3"/>
      <c r="B33" s="29"/>
      <c r="C33" s="84" t="s">
        <v>38</v>
      </c>
      <c r="D33" s="31" t="s">
        <v>15</v>
      </c>
      <c r="E33" s="26">
        <v>677</v>
      </c>
      <c r="F33" s="27">
        <v>0</v>
      </c>
      <c r="H33" s="28">
        <f t="shared" si="3"/>
        <v>0</v>
      </c>
      <c r="I33" s="3"/>
    </row>
    <row r="34" spans="1:9" ht="21.6" customHeight="1" x14ac:dyDescent="0.3">
      <c r="A34" s="3"/>
      <c r="B34" s="29">
        <v>3</v>
      </c>
      <c r="C34" s="30" t="s">
        <v>34</v>
      </c>
      <c r="D34" s="31" t="s">
        <v>15</v>
      </c>
      <c r="E34" s="26">
        <v>200</v>
      </c>
      <c r="F34" s="27">
        <v>0</v>
      </c>
      <c r="H34" s="28">
        <f t="shared" si="3"/>
        <v>0</v>
      </c>
      <c r="I34" s="3"/>
    </row>
    <row r="35" spans="1:9" ht="21.6" customHeight="1" x14ac:dyDescent="0.3">
      <c r="A35" s="3"/>
      <c r="B35" s="29">
        <v>4</v>
      </c>
      <c r="C35" s="30" t="s">
        <v>75</v>
      </c>
      <c r="D35" s="31" t="s">
        <v>16</v>
      </c>
      <c r="E35" s="26">
        <v>25</v>
      </c>
      <c r="F35" s="27">
        <v>0</v>
      </c>
      <c r="H35" s="28">
        <f t="shared" si="3"/>
        <v>0</v>
      </c>
      <c r="I35" s="3"/>
    </row>
    <row r="36" spans="1:9" ht="21.6" customHeight="1" x14ac:dyDescent="0.3">
      <c r="A36" s="3"/>
      <c r="B36" s="29">
        <v>5</v>
      </c>
      <c r="C36" s="30" t="s">
        <v>76</v>
      </c>
      <c r="D36" s="31" t="s">
        <v>16</v>
      </c>
      <c r="E36" s="26">
        <v>9</v>
      </c>
      <c r="F36" s="28">
        <v>0</v>
      </c>
      <c r="H36" s="28">
        <f t="shared" si="3"/>
        <v>0</v>
      </c>
      <c r="I36" s="3"/>
    </row>
    <row r="37" spans="1:9" ht="21.6" customHeight="1" x14ac:dyDescent="0.3">
      <c r="A37" s="3"/>
      <c r="B37" s="29">
        <v>6</v>
      </c>
      <c r="C37" s="30" t="s">
        <v>21</v>
      </c>
      <c r="D37" s="31" t="s">
        <v>19</v>
      </c>
      <c r="E37" s="26">
        <v>259.39</v>
      </c>
      <c r="F37" s="28">
        <v>0</v>
      </c>
      <c r="H37" s="28">
        <f t="shared" si="3"/>
        <v>0</v>
      </c>
      <c r="I37" s="3"/>
    </row>
    <row r="38" spans="1:9" ht="21.6" customHeight="1" x14ac:dyDescent="0.3">
      <c r="A38" s="3"/>
      <c r="B38" s="29">
        <v>7</v>
      </c>
      <c r="C38" s="30" t="s">
        <v>18</v>
      </c>
      <c r="D38" s="31" t="s">
        <v>15</v>
      </c>
      <c r="E38" s="26">
        <v>8671</v>
      </c>
      <c r="F38" s="28">
        <v>0</v>
      </c>
      <c r="H38" s="28">
        <f t="shared" si="3"/>
        <v>0</v>
      </c>
      <c r="I38" s="3"/>
    </row>
    <row r="39" spans="1:9" ht="21.6" customHeight="1" x14ac:dyDescent="0.3">
      <c r="A39" s="3"/>
      <c r="B39" s="33">
        <v>8</v>
      </c>
      <c r="C39" s="2" t="s">
        <v>20</v>
      </c>
      <c r="D39" s="24" t="s">
        <v>15</v>
      </c>
      <c r="E39" s="26">
        <v>8671</v>
      </c>
      <c r="F39" s="28">
        <v>0</v>
      </c>
      <c r="H39" s="28">
        <f t="shared" si="3"/>
        <v>0</v>
      </c>
      <c r="I39" s="3"/>
    </row>
    <row r="40" spans="1:9" ht="21.6" customHeight="1" x14ac:dyDescent="0.3">
      <c r="A40" s="3"/>
      <c r="B40" s="22">
        <f t="shared" ref="B40:B41" si="4">B39+1</f>
        <v>9</v>
      </c>
      <c r="C40" s="42" t="s">
        <v>77</v>
      </c>
      <c r="D40" s="24" t="s">
        <v>79</v>
      </c>
      <c r="E40" s="26">
        <v>6</v>
      </c>
      <c r="F40" s="27">
        <v>0</v>
      </c>
      <c r="H40" s="28">
        <f t="shared" si="3"/>
        <v>0</v>
      </c>
      <c r="I40" s="30"/>
    </row>
    <row r="41" spans="1:9" ht="21.6" customHeight="1" x14ac:dyDescent="0.3">
      <c r="A41" s="3"/>
      <c r="B41" s="22">
        <f t="shared" si="4"/>
        <v>10</v>
      </c>
      <c r="C41" s="42" t="s">
        <v>78</v>
      </c>
      <c r="D41" s="24" t="s">
        <v>41</v>
      </c>
      <c r="E41" s="26">
        <v>1</v>
      </c>
      <c r="F41" s="27">
        <v>0</v>
      </c>
      <c r="H41" s="28">
        <f t="shared" si="3"/>
        <v>0</v>
      </c>
      <c r="I41" s="30"/>
    </row>
    <row r="42" spans="1:9" ht="10.8" customHeight="1" x14ac:dyDescent="0.3">
      <c r="A42" s="3"/>
      <c r="B42" s="22"/>
      <c r="C42" s="42"/>
      <c r="D42" s="24"/>
      <c r="E42" s="26"/>
      <c r="F42" s="79"/>
      <c r="H42" s="89"/>
      <c r="I42" s="30"/>
    </row>
    <row r="43" spans="1:9" ht="21.6" customHeight="1" x14ac:dyDescent="0.3">
      <c r="A43" s="3"/>
      <c r="B43" s="33"/>
      <c r="D43" s="24"/>
      <c r="E43" s="26"/>
      <c r="F43" s="35" t="s">
        <v>17</v>
      </c>
      <c r="H43" s="28">
        <f>SUM(H24:H41)</f>
        <v>0</v>
      </c>
      <c r="I43" s="3"/>
    </row>
    <row r="44" spans="1:9" ht="14.4" customHeight="1" x14ac:dyDescent="0.3">
      <c r="A44" s="20"/>
      <c r="B44" s="70" t="s">
        <v>92</v>
      </c>
      <c r="C44" s="71"/>
      <c r="D44" s="71"/>
      <c r="E44" s="71"/>
      <c r="F44" s="71"/>
      <c r="G44" s="70"/>
      <c r="H44" s="71"/>
      <c r="I44" s="20"/>
    </row>
    <row r="45" spans="1:9" ht="21.6" customHeight="1" x14ac:dyDescent="0.3">
      <c r="A45" s="3"/>
      <c r="B45" s="22">
        <v>1</v>
      </c>
      <c r="C45" s="42" t="s">
        <v>40</v>
      </c>
      <c r="D45" s="24" t="s">
        <v>41</v>
      </c>
      <c r="E45" s="26">
        <v>1</v>
      </c>
      <c r="F45" s="27">
        <v>0</v>
      </c>
      <c r="H45" s="28">
        <f>SUM(E45*F45)</f>
        <v>0</v>
      </c>
      <c r="I45" s="3"/>
    </row>
    <row r="46" spans="1:9" ht="21.6" customHeight="1" x14ac:dyDescent="0.3">
      <c r="A46" s="3"/>
      <c r="B46" s="22">
        <f>B45+1</f>
        <v>2</v>
      </c>
      <c r="C46" s="42" t="s">
        <v>42</v>
      </c>
      <c r="D46" s="24" t="s">
        <v>16</v>
      </c>
      <c r="E46" s="26">
        <v>3</v>
      </c>
      <c r="F46" s="27">
        <v>0</v>
      </c>
      <c r="H46" s="28">
        <f t="shared" ref="H46:H75" si="5">SUM(E46*F46)</f>
        <v>0</v>
      </c>
      <c r="I46" s="3"/>
    </row>
    <row r="47" spans="1:9" ht="21.6" customHeight="1" x14ac:dyDescent="0.3">
      <c r="A47" s="3"/>
      <c r="B47" s="22">
        <f t="shared" ref="B47:B78" si="6">B46+1</f>
        <v>3</v>
      </c>
      <c r="C47" s="42" t="s">
        <v>43</v>
      </c>
      <c r="D47" s="24" t="s">
        <v>41</v>
      </c>
      <c r="E47" s="26">
        <v>1</v>
      </c>
      <c r="F47" s="27">
        <v>0</v>
      </c>
      <c r="H47" s="28">
        <f t="shared" si="5"/>
        <v>0</v>
      </c>
      <c r="I47" s="3"/>
    </row>
    <row r="48" spans="1:9" ht="32.4" customHeight="1" x14ac:dyDescent="0.3">
      <c r="A48" s="3"/>
      <c r="B48" s="52">
        <f t="shared" si="6"/>
        <v>4</v>
      </c>
      <c r="C48" s="42" t="s">
        <v>44</v>
      </c>
      <c r="D48" s="24" t="s">
        <v>41</v>
      </c>
      <c r="E48" s="26">
        <v>1</v>
      </c>
      <c r="F48" s="27">
        <v>0</v>
      </c>
      <c r="H48" s="28">
        <f t="shared" si="5"/>
        <v>0</v>
      </c>
      <c r="I48" s="3"/>
    </row>
    <row r="49" spans="1:9" ht="33" customHeight="1" x14ac:dyDescent="0.3">
      <c r="A49" s="3"/>
      <c r="B49" s="52">
        <f t="shared" si="6"/>
        <v>5</v>
      </c>
      <c r="C49" s="42" t="s">
        <v>45</v>
      </c>
      <c r="D49" s="24" t="s">
        <v>41</v>
      </c>
      <c r="E49" s="26">
        <v>1</v>
      </c>
      <c r="F49" s="27">
        <v>0</v>
      </c>
      <c r="H49" s="28">
        <f t="shared" si="5"/>
        <v>0</v>
      </c>
      <c r="I49" s="3"/>
    </row>
    <row r="50" spans="1:9" ht="46.2" customHeight="1" x14ac:dyDescent="0.3">
      <c r="A50" s="3"/>
      <c r="B50" s="52">
        <f t="shared" si="6"/>
        <v>6</v>
      </c>
      <c r="C50" s="42" t="s">
        <v>46</v>
      </c>
      <c r="D50" s="24" t="s">
        <v>41</v>
      </c>
      <c r="E50" s="26">
        <v>1</v>
      </c>
      <c r="F50" s="27">
        <v>0</v>
      </c>
      <c r="H50" s="28">
        <f t="shared" si="5"/>
        <v>0</v>
      </c>
      <c r="I50" s="3"/>
    </row>
    <row r="51" spans="1:9" ht="32.4" customHeight="1" x14ac:dyDescent="0.3">
      <c r="A51" s="3"/>
      <c r="B51" s="52">
        <f t="shared" si="6"/>
        <v>7</v>
      </c>
      <c r="C51" s="42" t="s">
        <v>47</v>
      </c>
      <c r="D51" s="24" t="s">
        <v>41</v>
      </c>
      <c r="E51" s="26">
        <v>1</v>
      </c>
      <c r="F51" s="27">
        <v>0</v>
      </c>
      <c r="H51" s="28">
        <f t="shared" si="5"/>
        <v>0</v>
      </c>
      <c r="I51" s="3"/>
    </row>
    <row r="52" spans="1:9" ht="21.6" customHeight="1" x14ac:dyDescent="0.3">
      <c r="A52" s="3"/>
      <c r="B52" s="22">
        <f t="shared" si="6"/>
        <v>8</v>
      </c>
      <c r="C52" s="43" t="s">
        <v>48</v>
      </c>
      <c r="D52" s="31" t="s">
        <v>41</v>
      </c>
      <c r="E52" s="26">
        <v>1</v>
      </c>
      <c r="F52" s="27">
        <v>0</v>
      </c>
      <c r="H52" s="28">
        <f t="shared" si="5"/>
        <v>0</v>
      </c>
      <c r="I52" s="32"/>
    </row>
    <row r="53" spans="1:9" ht="21.6" customHeight="1" x14ac:dyDescent="0.3">
      <c r="A53" s="3"/>
      <c r="B53" s="22">
        <f t="shared" si="6"/>
        <v>9</v>
      </c>
      <c r="C53" s="42" t="s">
        <v>49</v>
      </c>
      <c r="D53" s="31" t="s">
        <v>15</v>
      </c>
      <c r="E53" s="26">
        <v>487</v>
      </c>
      <c r="F53" s="27">
        <v>0</v>
      </c>
      <c r="H53" s="28">
        <f t="shared" si="5"/>
        <v>0</v>
      </c>
      <c r="I53" s="32"/>
    </row>
    <row r="54" spans="1:9" ht="21.6" customHeight="1" x14ac:dyDescent="0.3">
      <c r="A54" s="3"/>
      <c r="B54" s="22">
        <f t="shared" si="6"/>
        <v>10</v>
      </c>
      <c r="C54" s="42" t="s">
        <v>50</v>
      </c>
      <c r="D54" s="31" t="s">
        <v>41</v>
      </c>
      <c r="E54" s="26">
        <v>1</v>
      </c>
      <c r="F54" s="27">
        <v>0</v>
      </c>
      <c r="H54" s="28">
        <f t="shared" si="5"/>
        <v>0</v>
      </c>
      <c r="I54" s="3"/>
    </row>
    <row r="55" spans="1:9" ht="21.6" customHeight="1" x14ac:dyDescent="0.3">
      <c r="A55" s="3"/>
      <c r="B55" s="22">
        <f>B54+1</f>
        <v>11</v>
      </c>
      <c r="C55" s="42" t="s">
        <v>99</v>
      </c>
      <c r="D55" s="31"/>
      <c r="E55" s="26"/>
      <c r="F55" s="79"/>
      <c r="G55" s="57"/>
      <c r="H55" s="39"/>
      <c r="I55" s="3"/>
    </row>
    <row r="56" spans="1:9" ht="21.6" customHeight="1" x14ac:dyDescent="0.3">
      <c r="A56" s="3"/>
      <c r="C56" s="82" t="s">
        <v>101</v>
      </c>
      <c r="D56" s="31" t="s">
        <v>68</v>
      </c>
      <c r="E56" s="26">
        <v>1789</v>
      </c>
      <c r="F56" s="27">
        <v>0</v>
      </c>
      <c r="H56" s="28">
        <f t="shared" ref="H56" si="7">SUM(E56*F56)</f>
        <v>0</v>
      </c>
      <c r="I56" s="3"/>
    </row>
    <row r="57" spans="1:9" ht="21.6" customHeight="1" x14ac:dyDescent="0.3">
      <c r="A57" s="3"/>
      <c r="C57" s="82" t="s">
        <v>100</v>
      </c>
      <c r="D57" s="31" t="s">
        <v>68</v>
      </c>
      <c r="E57" s="26">
        <v>1789</v>
      </c>
      <c r="F57" s="27">
        <v>0</v>
      </c>
      <c r="H57" s="28">
        <f t="shared" ref="H57" si="8">SUM(E57*F57)</f>
        <v>0</v>
      </c>
      <c r="I57" s="3"/>
    </row>
    <row r="58" spans="1:9" ht="21.6" customHeight="1" x14ac:dyDescent="0.3">
      <c r="A58" s="3"/>
      <c r="C58" s="82" t="s">
        <v>102</v>
      </c>
      <c r="D58" s="31" t="s">
        <v>68</v>
      </c>
      <c r="E58" s="26">
        <v>1789</v>
      </c>
      <c r="F58" s="27">
        <v>0</v>
      </c>
      <c r="H58" s="28">
        <f t="shared" si="5"/>
        <v>0</v>
      </c>
      <c r="I58" s="3"/>
    </row>
    <row r="59" spans="1:9" ht="21.6" customHeight="1" x14ac:dyDescent="0.3">
      <c r="A59" s="3"/>
      <c r="B59" s="22">
        <f>B55+1</f>
        <v>12</v>
      </c>
      <c r="C59" s="43" t="s">
        <v>51</v>
      </c>
      <c r="D59" s="31" t="s">
        <v>41</v>
      </c>
      <c r="E59" s="26">
        <v>1</v>
      </c>
      <c r="F59" s="27">
        <v>0</v>
      </c>
      <c r="H59" s="28">
        <f t="shared" si="5"/>
        <v>0</v>
      </c>
      <c r="I59" s="3"/>
    </row>
    <row r="60" spans="1:9" ht="21.6" customHeight="1" x14ac:dyDescent="0.3">
      <c r="A60" s="3"/>
      <c r="B60" s="22">
        <f t="shared" si="6"/>
        <v>13</v>
      </c>
      <c r="C60" s="43" t="s">
        <v>52</v>
      </c>
      <c r="D60" s="31" t="s">
        <v>16</v>
      </c>
      <c r="E60" s="26">
        <v>22</v>
      </c>
      <c r="F60" s="27">
        <v>0</v>
      </c>
      <c r="H60" s="28">
        <f t="shared" si="5"/>
        <v>0</v>
      </c>
      <c r="I60" s="3"/>
    </row>
    <row r="61" spans="1:9" ht="21.6" customHeight="1" x14ac:dyDescent="0.3">
      <c r="A61" s="3"/>
      <c r="B61" s="22">
        <f t="shared" si="6"/>
        <v>14</v>
      </c>
      <c r="C61" s="43" t="s">
        <v>53</v>
      </c>
      <c r="D61" s="31" t="s">
        <v>41</v>
      </c>
      <c r="E61" s="26">
        <v>1</v>
      </c>
      <c r="F61" s="27">
        <v>0</v>
      </c>
      <c r="H61" s="28">
        <f t="shared" si="5"/>
        <v>0</v>
      </c>
      <c r="I61" s="3"/>
    </row>
    <row r="62" spans="1:9" ht="21.6" customHeight="1" x14ac:dyDescent="0.3">
      <c r="A62" s="3"/>
      <c r="B62" s="22">
        <f t="shared" si="6"/>
        <v>15</v>
      </c>
      <c r="C62" s="43" t="s">
        <v>54</v>
      </c>
      <c r="D62" s="31" t="s">
        <v>16</v>
      </c>
      <c r="E62" s="26">
        <v>1</v>
      </c>
      <c r="F62" s="27">
        <v>0</v>
      </c>
      <c r="H62" s="28">
        <f t="shared" si="5"/>
        <v>0</v>
      </c>
      <c r="I62" s="3"/>
    </row>
    <row r="63" spans="1:9" ht="33.6" customHeight="1" x14ac:dyDescent="0.3">
      <c r="A63" s="3"/>
      <c r="B63" s="52">
        <f t="shared" si="6"/>
        <v>16</v>
      </c>
      <c r="C63" s="44" t="s">
        <v>55</v>
      </c>
      <c r="D63" s="24" t="s">
        <v>15</v>
      </c>
      <c r="E63" s="26">
        <v>1733</v>
      </c>
      <c r="F63" s="27">
        <v>0</v>
      </c>
      <c r="H63" s="28">
        <f t="shared" si="5"/>
        <v>0</v>
      </c>
      <c r="I63" s="3"/>
    </row>
    <row r="64" spans="1:9" ht="34.799999999999997" customHeight="1" x14ac:dyDescent="0.3">
      <c r="A64" s="3"/>
      <c r="B64" s="52">
        <f t="shared" si="6"/>
        <v>17</v>
      </c>
      <c r="C64" s="42" t="s">
        <v>56</v>
      </c>
      <c r="D64" s="24" t="s">
        <v>15</v>
      </c>
      <c r="E64" s="26">
        <v>358</v>
      </c>
      <c r="F64" s="27">
        <v>0</v>
      </c>
      <c r="H64" s="28">
        <f t="shared" si="5"/>
        <v>0</v>
      </c>
      <c r="I64" s="3"/>
    </row>
    <row r="65" spans="1:9" ht="36.6" customHeight="1" x14ac:dyDescent="0.3">
      <c r="A65" s="3"/>
      <c r="B65" s="52">
        <f t="shared" si="6"/>
        <v>18</v>
      </c>
      <c r="C65" s="42" t="s">
        <v>57</v>
      </c>
      <c r="D65" s="24" t="s">
        <v>15</v>
      </c>
      <c r="E65" s="26">
        <v>127</v>
      </c>
      <c r="F65" s="27">
        <v>0</v>
      </c>
      <c r="H65" s="28">
        <f t="shared" si="5"/>
        <v>0</v>
      </c>
      <c r="I65" s="3"/>
    </row>
    <row r="66" spans="1:9" ht="21.6" customHeight="1" x14ac:dyDescent="0.3">
      <c r="A66" s="3"/>
      <c r="B66" s="22">
        <f t="shared" si="6"/>
        <v>19</v>
      </c>
      <c r="C66" s="42" t="s">
        <v>58</v>
      </c>
      <c r="D66" s="24" t="s">
        <v>15</v>
      </c>
      <c r="E66" s="26">
        <v>127</v>
      </c>
      <c r="F66" s="27">
        <v>0</v>
      </c>
      <c r="H66" s="28">
        <f t="shared" si="5"/>
        <v>0</v>
      </c>
      <c r="I66" s="3"/>
    </row>
    <row r="67" spans="1:9" ht="21.6" customHeight="1" x14ac:dyDescent="0.3">
      <c r="A67" s="3"/>
      <c r="B67" s="22">
        <f>B66+1</f>
        <v>20</v>
      </c>
      <c r="C67" s="42" t="s">
        <v>59</v>
      </c>
      <c r="D67" s="24" t="s">
        <v>41</v>
      </c>
      <c r="E67" s="26">
        <v>1</v>
      </c>
      <c r="F67" s="27">
        <v>0</v>
      </c>
      <c r="H67" s="28">
        <f t="shared" si="5"/>
        <v>0</v>
      </c>
      <c r="I67" s="3"/>
    </row>
    <row r="68" spans="1:9" ht="21.6" customHeight="1" x14ac:dyDescent="0.3">
      <c r="A68" s="3"/>
      <c r="B68" s="22">
        <f t="shared" si="6"/>
        <v>21</v>
      </c>
      <c r="C68" s="42" t="s">
        <v>60</v>
      </c>
      <c r="D68" s="24" t="s">
        <v>69</v>
      </c>
      <c r="E68" s="26">
        <v>35</v>
      </c>
      <c r="F68" s="27">
        <v>0</v>
      </c>
      <c r="H68" s="28">
        <f t="shared" si="5"/>
        <v>0</v>
      </c>
      <c r="I68" s="3"/>
    </row>
    <row r="69" spans="1:9" ht="21.6" customHeight="1" x14ac:dyDescent="0.3">
      <c r="A69" s="3"/>
      <c r="B69" s="22">
        <f t="shared" si="6"/>
        <v>22</v>
      </c>
      <c r="C69" s="42" t="s">
        <v>61</v>
      </c>
      <c r="D69" s="24" t="s">
        <v>16</v>
      </c>
      <c r="E69" s="26">
        <v>5</v>
      </c>
      <c r="F69" s="27">
        <v>0</v>
      </c>
      <c r="H69" s="28">
        <f t="shared" si="5"/>
        <v>0</v>
      </c>
      <c r="I69" s="3"/>
    </row>
    <row r="70" spans="1:9" ht="34.799999999999997" customHeight="1" x14ac:dyDescent="0.3">
      <c r="A70" s="3"/>
      <c r="B70" s="52">
        <f t="shared" si="6"/>
        <v>23</v>
      </c>
      <c r="C70" s="42" t="s">
        <v>62</v>
      </c>
      <c r="D70" s="24" t="s">
        <v>15</v>
      </c>
      <c r="E70" s="26">
        <v>104</v>
      </c>
      <c r="F70" s="27">
        <v>0</v>
      </c>
      <c r="H70" s="28">
        <f t="shared" si="5"/>
        <v>0</v>
      </c>
      <c r="I70" s="3"/>
    </row>
    <row r="71" spans="1:9" ht="21.6" customHeight="1" x14ac:dyDescent="0.3">
      <c r="A71" s="3"/>
      <c r="B71" s="22">
        <f t="shared" si="6"/>
        <v>24</v>
      </c>
      <c r="C71" s="42" t="s">
        <v>63</v>
      </c>
      <c r="D71" s="24" t="s">
        <v>41</v>
      </c>
      <c r="E71" s="26">
        <v>1</v>
      </c>
      <c r="F71" s="27">
        <v>0</v>
      </c>
      <c r="H71" s="28">
        <f t="shared" si="5"/>
        <v>0</v>
      </c>
      <c r="I71" s="3"/>
    </row>
    <row r="72" spans="1:9" ht="21.6" customHeight="1" x14ac:dyDescent="0.3">
      <c r="A72" s="3"/>
      <c r="B72" s="22">
        <f t="shared" si="6"/>
        <v>25</v>
      </c>
      <c r="C72" s="43" t="s">
        <v>64</v>
      </c>
      <c r="D72" s="31" t="s">
        <v>41</v>
      </c>
      <c r="E72" s="26">
        <v>1</v>
      </c>
      <c r="F72" s="27">
        <v>0</v>
      </c>
      <c r="H72" s="28">
        <f t="shared" si="5"/>
        <v>0</v>
      </c>
      <c r="I72" s="32"/>
    </row>
    <row r="73" spans="1:9" ht="21.6" customHeight="1" x14ac:dyDescent="0.3">
      <c r="A73" s="3"/>
      <c r="B73" s="22">
        <f t="shared" si="6"/>
        <v>26</v>
      </c>
      <c r="C73" s="42" t="s">
        <v>65</v>
      </c>
      <c r="D73" s="31" t="s">
        <v>15</v>
      </c>
      <c r="E73" s="26">
        <v>2322</v>
      </c>
      <c r="F73" s="27">
        <v>0</v>
      </c>
      <c r="H73" s="28">
        <f t="shared" si="5"/>
        <v>0</v>
      </c>
      <c r="I73" s="32"/>
    </row>
    <row r="74" spans="1:9" ht="34.799999999999997" customHeight="1" x14ac:dyDescent="0.3">
      <c r="A74" s="3"/>
      <c r="B74" s="52">
        <f>B73+1</f>
        <v>27</v>
      </c>
      <c r="C74" s="42" t="s">
        <v>66</v>
      </c>
      <c r="D74" s="31" t="s">
        <v>15</v>
      </c>
      <c r="E74" s="26">
        <v>2322</v>
      </c>
      <c r="F74" s="27">
        <v>0</v>
      </c>
      <c r="H74" s="28">
        <f t="shared" si="5"/>
        <v>0</v>
      </c>
      <c r="I74" s="3"/>
    </row>
    <row r="75" spans="1:9" ht="21.6" customHeight="1" x14ac:dyDescent="0.3">
      <c r="A75" s="3"/>
      <c r="B75" s="22">
        <f t="shared" si="6"/>
        <v>28</v>
      </c>
      <c r="C75" s="43" t="s">
        <v>67</v>
      </c>
      <c r="D75" s="31" t="s">
        <v>68</v>
      </c>
      <c r="E75" s="26">
        <v>500</v>
      </c>
      <c r="F75" s="27">
        <v>0</v>
      </c>
      <c r="H75" s="28">
        <f t="shared" si="5"/>
        <v>0</v>
      </c>
      <c r="I75" s="3"/>
    </row>
    <row r="76" spans="1:9" ht="21.6" customHeight="1" x14ac:dyDescent="0.3">
      <c r="A76" s="3"/>
      <c r="B76" s="45">
        <f t="shared" si="6"/>
        <v>29</v>
      </c>
      <c r="C76" s="46" t="s">
        <v>77</v>
      </c>
      <c r="D76" s="47" t="s">
        <v>79</v>
      </c>
      <c r="E76" s="48">
        <v>1</v>
      </c>
      <c r="F76" s="49">
        <v>0</v>
      </c>
      <c r="G76" s="50"/>
      <c r="H76" s="51">
        <f t="shared" ref="H76:H78" si="9">SUM(E76*F76)</f>
        <v>0</v>
      </c>
      <c r="I76" s="3"/>
    </row>
    <row r="77" spans="1:9" ht="21.6" customHeight="1" x14ac:dyDescent="0.3">
      <c r="A77" s="3"/>
      <c r="B77" s="45">
        <f>B76+1</f>
        <v>30</v>
      </c>
      <c r="C77" s="46" t="s">
        <v>78</v>
      </c>
      <c r="D77" s="47" t="s">
        <v>41</v>
      </c>
      <c r="E77" s="48">
        <v>1</v>
      </c>
      <c r="F77" s="49">
        <v>0</v>
      </c>
      <c r="G77" s="50"/>
      <c r="H77" s="51">
        <f t="shared" si="9"/>
        <v>0</v>
      </c>
      <c r="I77" s="3"/>
    </row>
    <row r="78" spans="1:9" ht="21.6" customHeight="1" x14ac:dyDescent="0.3">
      <c r="A78" s="3"/>
      <c r="B78" s="45">
        <f t="shared" si="6"/>
        <v>31</v>
      </c>
      <c r="C78" s="46" t="s">
        <v>81</v>
      </c>
      <c r="D78" s="47" t="s">
        <v>16</v>
      </c>
      <c r="E78" s="48">
        <v>1</v>
      </c>
      <c r="F78" s="49">
        <v>0</v>
      </c>
      <c r="G78" s="50"/>
      <c r="H78" s="51">
        <f t="shared" si="9"/>
        <v>0</v>
      </c>
      <c r="I78" s="3"/>
    </row>
    <row r="79" spans="1:9" ht="10.8" customHeight="1" x14ac:dyDescent="0.3">
      <c r="A79" s="3"/>
      <c r="B79" s="45"/>
      <c r="C79" s="46"/>
      <c r="D79" s="47"/>
      <c r="E79" s="48"/>
      <c r="F79" s="81"/>
      <c r="G79" s="50"/>
      <c r="H79" s="85"/>
      <c r="I79" s="3"/>
    </row>
    <row r="80" spans="1:9" ht="21" customHeight="1" x14ac:dyDescent="0.3">
      <c r="A80" s="3"/>
      <c r="B80" s="34"/>
      <c r="D80" s="24"/>
      <c r="E80" s="26"/>
      <c r="F80" s="35" t="s">
        <v>17</v>
      </c>
      <c r="H80" s="28">
        <f>SUM(H45:H78)</f>
        <v>0</v>
      </c>
      <c r="I80" s="30"/>
    </row>
    <row r="81" spans="1:9" ht="10.8" customHeight="1" thickBot="1" x14ac:dyDescent="0.35">
      <c r="A81" s="3"/>
      <c r="B81" s="34"/>
      <c r="D81" s="24"/>
      <c r="E81" s="26"/>
      <c r="F81" s="35"/>
      <c r="H81" s="39"/>
      <c r="I81" s="30"/>
    </row>
    <row r="82" spans="1:9" ht="21" customHeight="1" thickBot="1" x14ac:dyDescent="0.35">
      <c r="B82" s="64" t="s">
        <v>36</v>
      </c>
      <c r="C82" s="64"/>
      <c r="D82" s="64"/>
      <c r="E82" s="64"/>
      <c r="F82" s="64"/>
      <c r="G82" s="37"/>
      <c r="H82" s="38">
        <f>SUM(H43+H80)</f>
        <v>0</v>
      </c>
    </row>
    <row r="83" spans="1:9" ht="21" customHeight="1" x14ac:dyDescent="0.3">
      <c r="B83" s="86"/>
      <c r="C83" s="86"/>
      <c r="D83" s="86"/>
      <c r="E83" s="86"/>
      <c r="F83" s="86"/>
      <c r="G83" s="87"/>
      <c r="H83" s="88"/>
    </row>
    <row r="84" spans="1:9" ht="14.4" customHeight="1" x14ac:dyDescent="0.3">
      <c r="A84" s="3"/>
      <c r="B84" s="70" t="s">
        <v>70</v>
      </c>
      <c r="C84" s="71"/>
      <c r="D84" s="71"/>
      <c r="E84" s="71"/>
      <c r="F84" s="71"/>
      <c r="G84" s="70"/>
      <c r="H84" s="71"/>
      <c r="I84" s="3"/>
    </row>
    <row r="85" spans="1:9" ht="21" customHeight="1" x14ac:dyDescent="0.3">
      <c r="A85" s="3"/>
      <c r="B85" s="72" t="s">
        <v>106</v>
      </c>
      <c r="C85" s="72"/>
      <c r="D85" s="41"/>
      <c r="E85" s="41"/>
      <c r="F85" s="41"/>
      <c r="G85" s="40"/>
      <c r="H85" s="41"/>
      <c r="I85" s="3"/>
    </row>
    <row r="86" spans="1:9" ht="21" customHeight="1" x14ac:dyDescent="0.3">
      <c r="A86" s="3"/>
      <c r="B86" s="22">
        <v>1</v>
      </c>
      <c r="C86" s="42" t="s">
        <v>104</v>
      </c>
      <c r="D86" s="24" t="s">
        <v>69</v>
      </c>
      <c r="E86" s="26">
        <v>15010</v>
      </c>
      <c r="F86" s="27">
        <v>0</v>
      </c>
      <c r="H86" s="28">
        <f>SUM(E86*F86)</f>
        <v>0</v>
      </c>
      <c r="I86" s="3"/>
    </row>
    <row r="87" spans="1:9" ht="21" customHeight="1" x14ac:dyDescent="0.3">
      <c r="A87" s="3"/>
      <c r="B87" s="22">
        <f>B86+1</f>
        <v>2</v>
      </c>
      <c r="C87" s="42" t="s">
        <v>103</v>
      </c>
      <c r="D87" s="24" t="s">
        <v>69</v>
      </c>
      <c r="E87" s="26">
        <v>43742</v>
      </c>
      <c r="F87" s="27">
        <v>0</v>
      </c>
      <c r="H87" s="28">
        <f t="shared" ref="H87:H89" si="10">SUM(E87*F87)</f>
        <v>0</v>
      </c>
      <c r="I87" s="3"/>
    </row>
    <row r="88" spans="1:9" ht="21" customHeight="1" x14ac:dyDescent="0.3">
      <c r="A88" s="3"/>
      <c r="B88" s="22">
        <f t="shared" ref="B88:B89" si="11">B87+1</f>
        <v>3</v>
      </c>
      <c r="C88" s="42" t="s">
        <v>80</v>
      </c>
      <c r="D88" s="24" t="s">
        <v>69</v>
      </c>
      <c r="E88" s="26">
        <f>E87-E86</f>
        <v>28732</v>
      </c>
      <c r="F88" s="27">
        <v>0</v>
      </c>
      <c r="H88" s="28">
        <f t="shared" ref="H88" si="12">SUM(E88*F88)</f>
        <v>0</v>
      </c>
      <c r="I88" s="3"/>
    </row>
    <row r="89" spans="1:9" ht="21" customHeight="1" x14ac:dyDescent="0.3">
      <c r="A89" s="3"/>
      <c r="B89" s="22">
        <f t="shared" si="11"/>
        <v>4</v>
      </c>
      <c r="C89" s="42" t="s">
        <v>71</v>
      </c>
      <c r="D89" s="24" t="s">
        <v>15</v>
      </c>
      <c r="E89" s="26">
        <v>216</v>
      </c>
      <c r="F89" s="27">
        <v>0</v>
      </c>
      <c r="H89" s="28">
        <f t="shared" si="10"/>
        <v>0</v>
      </c>
      <c r="I89" s="30"/>
    </row>
    <row r="90" spans="1:9" ht="21" customHeight="1" x14ac:dyDescent="0.3">
      <c r="A90" s="3"/>
      <c r="B90" s="22">
        <f t="shared" ref="B90:B97" si="13">B89+1</f>
        <v>5</v>
      </c>
      <c r="C90" s="42" t="s">
        <v>77</v>
      </c>
      <c r="D90" s="24" t="s">
        <v>79</v>
      </c>
      <c r="E90" s="56">
        <v>14.5</v>
      </c>
      <c r="F90" s="27">
        <v>0</v>
      </c>
      <c r="H90" s="28">
        <f t="shared" ref="H90" si="14">SUM(E90*F90)</f>
        <v>0</v>
      </c>
      <c r="I90" s="30"/>
    </row>
    <row r="91" spans="1:9" ht="21" customHeight="1" x14ac:dyDescent="0.3">
      <c r="A91" s="3"/>
      <c r="B91" s="22">
        <f t="shared" si="13"/>
        <v>6</v>
      </c>
      <c r="C91" s="42" t="s">
        <v>78</v>
      </c>
      <c r="D91" s="24" t="s">
        <v>41</v>
      </c>
      <c r="E91" s="26">
        <v>1</v>
      </c>
      <c r="F91" s="27">
        <v>0</v>
      </c>
      <c r="H91" s="28">
        <f t="shared" ref="H91" si="15">SUM(E91*F91)</f>
        <v>0</v>
      </c>
      <c r="I91" s="30"/>
    </row>
    <row r="92" spans="1:9" ht="21" customHeight="1" x14ac:dyDescent="0.3">
      <c r="A92" s="3"/>
      <c r="B92" s="22">
        <v>7</v>
      </c>
      <c r="C92" s="42" t="s">
        <v>99</v>
      </c>
      <c r="D92" s="24"/>
      <c r="E92" s="26"/>
      <c r="F92" s="79"/>
      <c r="G92" s="57"/>
      <c r="H92" s="39"/>
      <c r="I92" s="30"/>
    </row>
    <row r="93" spans="1:9" ht="21" customHeight="1" x14ac:dyDescent="0.3">
      <c r="A93" s="3"/>
      <c r="B93" s="52"/>
      <c r="C93" s="80" t="s">
        <v>101</v>
      </c>
      <c r="D93" s="24" t="s">
        <v>68</v>
      </c>
      <c r="E93" s="26">
        <v>10339</v>
      </c>
      <c r="F93" s="27">
        <v>0</v>
      </c>
      <c r="H93" s="28">
        <f t="shared" ref="H93:H96" si="16">SUM(E93*F93)</f>
        <v>0</v>
      </c>
      <c r="I93" s="30"/>
    </row>
    <row r="94" spans="1:9" ht="21" customHeight="1" x14ac:dyDescent="0.3">
      <c r="A94" s="3"/>
      <c r="B94" s="52"/>
      <c r="C94" s="80" t="s">
        <v>100</v>
      </c>
      <c r="D94" s="24" t="s">
        <v>68</v>
      </c>
      <c r="E94" s="26">
        <v>10339</v>
      </c>
      <c r="F94" s="27">
        <v>0</v>
      </c>
      <c r="H94" s="28">
        <f t="shared" ref="H94:H95" si="17">SUM(E94*F94)</f>
        <v>0</v>
      </c>
      <c r="I94" s="30"/>
    </row>
    <row r="95" spans="1:9" ht="21" customHeight="1" x14ac:dyDescent="0.3">
      <c r="A95" s="3"/>
      <c r="B95" s="52"/>
      <c r="C95" s="80" t="s">
        <v>102</v>
      </c>
      <c r="D95" s="24" t="s">
        <v>68</v>
      </c>
      <c r="E95" s="26">
        <v>10339</v>
      </c>
      <c r="F95" s="27">
        <v>0</v>
      </c>
      <c r="H95" s="28">
        <f t="shared" si="17"/>
        <v>0</v>
      </c>
      <c r="I95" s="30"/>
    </row>
    <row r="96" spans="1:9" ht="21" customHeight="1" x14ac:dyDescent="0.3">
      <c r="A96" s="3"/>
      <c r="B96" s="22">
        <f>B92+1</f>
        <v>8</v>
      </c>
      <c r="C96" s="46" t="s">
        <v>81</v>
      </c>
      <c r="D96" s="47" t="s">
        <v>16</v>
      </c>
      <c r="E96" s="48">
        <v>2</v>
      </c>
      <c r="F96" s="49">
        <v>0</v>
      </c>
      <c r="G96" s="50"/>
      <c r="H96" s="51">
        <f t="shared" si="16"/>
        <v>0</v>
      </c>
      <c r="I96" s="30"/>
    </row>
    <row r="97" spans="1:9" ht="21" customHeight="1" x14ac:dyDescent="0.3">
      <c r="A97" s="3"/>
      <c r="B97" s="22">
        <f t="shared" si="13"/>
        <v>9</v>
      </c>
      <c r="C97" s="46" t="s">
        <v>82</v>
      </c>
      <c r="D97" s="47" t="s">
        <v>16</v>
      </c>
      <c r="E97" s="48">
        <v>3</v>
      </c>
      <c r="F97" s="49">
        <v>0</v>
      </c>
      <c r="G97" s="50"/>
      <c r="H97" s="51">
        <f t="shared" ref="H97" si="18">SUM(E97*F97)</f>
        <v>0</v>
      </c>
      <c r="I97" s="30"/>
    </row>
    <row r="98" spans="1:9" ht="10.8" customHeight="1" x14ac:dyDescent="0.3">
      <c r="A98" s="3"/>
      <c r="B98" s="22"/>
      <c r="C98" s="46"/>
      <c r="D98" s="47"/>
      <c r="E98" s="48"/>
      <c r="F98" s="81"/>
      <c r="G98" s="50"/>
      <c r="H98" s="51"/>
      <c r="I98" s="30"/>
    </row>
    <row r="99" spans="1:9" ht="21" customHeight="1" x14ac:dyDescent="0.3">
      <c r="A99" s="3"/>
      <c r="B99" s="58"/>
      <c r="C99" s="59"/>
      <c r="D99" s="60"/>
      <c r="E99" s="61"/>
      <c r="F99" s="62" t="s">
        <v>17</v>
      </c>
      <c r="G99" s="57"/>
      <c r="H99" s="28">
        <f>SUM(H86:H97)</f>
        <v>0</v>
      </c>
      <c r="I99" s="30"/>
    </row>
    <row r="100" spans="1:9" ht="10.8" customHeight="1" x14ac:dyDescent="0.3">
      <c r="A100" s="3"/>
      <c r="B100" s="58"/>
      <c r="C100" s="59"/>
      <c r="D100" s="60"/>
      <c r="E100" s="61"/>
      <c r="F100" s="62"/>
      <c r="G100" s="57"/>
      <c r="H100" s="39"/>
      <c r="I100" s="30"/>
    </row>
    <row r="101" spans="1:9" ht="21" customHeight="1" x14ac:dyDescent="0.3">
      <c r="A101" s="3"/>
      <c r="B101" s="73" t="s">
        <v>105</v>
      </c>
      <c r="C101" s="73"/>
      <c r="D101" s="41"/>
      <c r="E101" s="41"/>
      <c r="F101" s="41"/>
      <c r="G101" s="40"/>
      <c r="H101" s="41"/>
      <c r="I101" s="3"/>
    </row>
    <row r="102" spans="1:9" ht="31.2" customHeight="1" x14ac:dyDescent="0.3">
      <c r="A102" s="3"/>
      <c r="B102" s="63">
        <v>1</v>
      </c>
      <c r="C102" s="59" t="s">
        <v>83</v>
      </c>
      <c r="D102" s="60" t="s">
        <v>41</v>
      </c>
      <c r="E102" s="61">
        <v>1</v>
      </c>
      <c r="F102" s="53">
        <v>0</v>
      </c>
      <c r="G102" s="54"/>
      <c r="H102" s="55">
        <f t="shared" ref="H102" si="19">SUM(E102*F102)</f>
        <v>0</v>
      </c>
      <c r="I102" s="3"/>
    </row>
    <row r="103" spans="1:9" ht="31.2" customHeight="1" x14ac:dyDescent="0.3">
      <c r="A103" s="3"/>
      <c r="B103" s="52">
        <f>B102+1</f>
        <v>2</v>
      </c>
      <c r="C103" s="42" t="s">
        <v>84</v>
      </c>
      <c r="D103" s="24"/>
      <c r="E103" s="26"/>
      <c r="F103" s="53">
        <v>0</v>
      </c>
      <c r="G103" s="54"/>
      <c r="H103" s="55">
        <f t="shared" ref="H103:H104" si="20">SUM(E103*F103)</f>
        <v>0</v>
      </c>
      <c r="I103" s="3"/>
    </row>
    <row r="104" spans="1:9" ht="75" customHeight="1" x14ac:dyDescent="0.3">
      <c r="A104" s="3"/>
      <c r="B104" s="52">
        <f t="shared" ref="B104" si="21">B103+1</f>
        <v>3</v>
      </c>
      <c r="C104" s="42" t="s">
        <v>85</v>
      </c>
      <c r="D104" s="24" t="s">
        <v>41</v>
      </c>
      <c r="E104" s="26">
        <v>1</v>
      </c>
      <c r="F104" s="53">
        <v>0</v>
      </c>
      <c r="G104" s="54"/>
      <c r="H104" s="55">
        <f t="shared" si="20"/>
        <v>0</v>
      </c>
      <c r="I104" s="3"/>
    </row>
    <row r="105" spans="1:9" ht="45" customHeight="1" x14ac:dyDescent="0.3">
      <c r="A105" s="3"/>
      <c r="B105" s="52">
        <f t="shared" ref="B105:B111" si="22">B104+1</f>
        <v>4</v>
      </c>
      <c r="C105" s="42" t="s">
        <v>86</v>
      </c>
      <c r="D105" s="24" t="s">
        <v>15</v>
      </c>
      <c r="E105" s="26">
        <v>184</v>
      </c>
      <c r="F105" s="53">
        <v>0</v>
      </c>
      <c r="G105" s="54"/>
      <c r="H105" s="55">
        <f t="shared" ref="H105" si="23">SUM(E105*F105)</f>
        <v>0</v>
      </c>
      <c r="I105" s="3"/>
    </row>
    <row r="106" spans="1:9" ht="45" customHeight="1" x14ac:dyDescent="0.3">
      <c r="A106" s="3"/>
      <c r="B106" s="52">
        <f t="shared" si="22"/>
        <v>5</v>
      </c>
      <c r="C106" s="42" t="s">
        <v>87</v>
      </c>
      <c r="D106" s="24" t="s">
        <v>41</v>
      </c>
      <c r="E106" s="26">
        <v>1</v>
      </c>
      <c r="F106" s="53">
        <v>0</v>
      </c>
      <c r="G106" s="54"/>
      <c r="H106" s="55">
        <f t="shared" ref="H106:H109" si="24">SUM(E106*F106)</f>
        <v>0</v>
      </c>
      <c r="I106" s="3"/>
    </row>
    <row r="107" spans="1:9" ht="31.2" customHeight="1" x14ac:dyDescent="0.3">
      <c r="A107" s="3"/>
      <c r="B107" s="52">
        <f t="shared" si="22"/>
        <v>6</v>
      </c>
      <c r="C107" s="42" t="s">
        <v>88</v>
      </c>
      <c r="D107" s="24" t="s">
        <v>15</v>
      </c>
      <c r="E107" s="26">
        <v>1572</v>
      </c>
      <c r="F107" s="53">
        <v>0</v>
      </c>
      <c r="G107" s="54"/>
      <c r="H107" s="55">
        <f t="shared" si="24"/>
        <v>0</v>
      </c>
      <c r="I107" s="3"/>
    </row>
    <row r="108" spans="1:9" ht="31.2" customHeight="1" x14ac:dyDescent="0.3">
      <c r="A108" s="3"/>
      <c r="B108" s="52">
        <f t="shared" si="22"/>
        <v>7</v>
      </c>
      <c r="C108" s="42" t="s">
        <v>89</v>
      </c>
      <c r="D108" s="24" t="s">
        <v>72</v>
      </c>
      <c r="E108" s="26">
        <v>6908</v>
      </c>
      <c r="F108" s="53">
        <v>0</v>
      </c>
      <c r="G108" s="54"/>
      <c r="H108" s="55">
        <f t="shared" si="24"/>
        <v>0</v>
      </c>
      <c r="I108" s="3"/>
    </row>
    <row r="109" spans="1:9" ht="45" customHeight="1" x14ac:dyDescent="0.3">
      <c r="A109" s="3"/>
      <c r="B109" s="52">
        <f t="shared" si="22"/>
        <v>8</v>
      </c>
      <c r="C109" s="42" t="s">
        <v>90</v>
      </c>
      <c r="D109" s="24" t="s">
        <v>41</v>
      </c>
      <c r="E109" s="26">
        <v>1</v>
      </c>
      <c r="F109" s="53">
        <v>0</v>
      </c>
      <c r="G109" s="54"/>
      <c r="H109" s="55">
        <f t="shared" si="24"/>
        <v>0</v>
      </c>
      <c r="I109" s="3"/>
    </row>
    <row r="110" spans="1:9" ht="21" customHeight="1" x14ac:dyDescent="0.3">
      <c r="A110" s="3"/>
      <c r="B110" s="22">
        <f t="shared" si="22"/>
        <v>9</v>
      </c>
      <c r="C110" s="42" t="s">
        <v>91</v>
      </c>
      <c r="D110" s="24" t="s">
        <v>69</v>
      </c>
      <c r="E110" s="26">
        <v>543</v>
      </c>
      <c r="F110" s="27">
        <v>0</v>
      </c>
      <c r="H110" s="28">
        <f>SUM(E110*F110)</f>
        <v>0</v>
      </c>
      <c r="I110" s="3"/>
    </row>
    <row r="111" spans="1:9" ht="21" customHeight="1" x14ac:dyDescent="0.3">
      <c r="A111" s="3"/>
      <c r="B111" s="22">
        <f t="shared" si="22"/>
        <v>10</v>
      </c>
      <c r="C111" s="42" t="s">
        <v>93</v>
      </c>
      <c r="D111" s="24" t="s">
        <v>69</v>
      </c>
      <c r="E111" s="26">
        <v>1610</v>
      </c>
      <c r="F111" s="27">
        <v>0</v>
      </c>
      <c r="H111" s="28">
        <f t="shared" ref="H111:H117" si="25">SUM(E111*F111)</f>
        <v>0</v>
      </c>
      <c r="I111" s="3"/>
    </row>
    <row r="112" spans="1:9" ht="21" customHeight="1" x14ac:dyDescent="0.3">
      <c r="A112" s="3"/>
      <c r="B112" s="22">
        <f t="shared" ref="B112:B123" si="26">B111+1</f>
        <v>11</v>
      </c>
      <c r="C112" s="42" t="s">
        <v>80</v>
      </c>
      <c r="D112" s="24" t="s">
        <v>69</v>
      </c>
      <c r="E112" s="26">
        <f>E111-E110</f>
        <v>1067</v>
      </c>
      <c r="F112" s="27">
        <v>0</v>
      </c>
      <c r="H112" s="28">
        <f t="shared" si="25"/>
        <v>0</v>
      </c>
      <c r="I112" s="3"/>
    </row>
    <row r="113" spans="1:9" ht="21" customHeight="1" x14ac:dyDescent="0.3">
      <c r="A113" s="3"/>
      <c r="B113" s="22">
        <f t="shared" si="26"/>
        <v>12</v>
      </c>
      <c r="C113" s="42" t="s">
        <v>94</v>
      </c>
      <c r="D113" s="24" t="s">
        <v>15</v>
      </c>
      <c r="E113" s="26">
        <v>42</v>
      </c>
      <c r="F113" s="27">
        <v>0</v>
      </c>
      <c r="H113" s="28">
        <f t="shared" si="25"/>
        <v>0</v>
      </c>
      <c r="I113" s="3"/>
    </row>
    <row r="114" spans="1:9" ht="21" customHeight="1" x14ac:dyDescent="0.3">
      <c r="A114" s="3"/>
      <c r="B114" s="22">
        <f t="shared" si="26"/>
        <v>13</v>
      </c>
      <c r="C114" s="42" t="s">
        <v>96</v>
      </c>
      <c r="D114" s="24" t="s">
        <v>69</v>
      </c>
      <c r="E114" s="26">
        <v>56</v>
      </c>
      <c r="F114" s="27">
        <v>0</v>
      </c>
      <c r="H114" s="28">
        <f t="shared" ref="H114:H115" si="27">SUM(E114*F114)</f>
        <v>0</v>
      </c>
      <c r="I114" s="3"/>
    </row>
    <row r="115" spans="1:9" ht="21" customHeight="1" x14ac:dyDescent="0.3">
      <c r="A115" s="3"/>
      <c r="B115" s="22">
        <f t="shared" si="26"/>
        <v>14</v>
      </c>
      <c r="C115" s="42" t="s">
        <v>97</v>
      </c>
      <c r="D115" s="24" t="s">
        <v>68</v>
      </c>
      <c r="E115" s="26">
        <f>260+80</f>
        <v>340</v>
      </c>
      <c r="F115" s="27">
        <v>0</v>
      </c>
      <c r="H115" s="28">
        <f t="shared" si="27"/>
        <v>0</v>
      </c>
      <c r="I115" s="3"/>
    </row>
    <row r="116" spans="1:9" ht="21" customHeight="1" x14ac:dyDescent="0.3">
      <c r="A116" s="3"/>
      <c r="B116" s="22">
        <f t="shared" si="26"/>
        <v>15</v>
      </c>
      <c r="C116" s="42" t="s">
        <v>77</v>
      </c>
      <c r="D116" s="24" t="s">
        <v>79</v>
      </c>
      <c r="E116" s="56">
        <v>1.5</v>
      </c>
      <c r="F116" s="27">
        <v>0</v>
      </c>
      <c r="H116" s="28">
        <f t="shared" si="25"/>
        <v>0</v>
      </c>
      <c r="I116" s="30"/>
    </row>
    <row r="117" spans="1:9" ht="21" customHeight="1" x14ac:dyDescent="0.3">
      <c r="A117" s="3"/>
      <c r="B117" s="22">
        <f t="shared" si="26"/>
        <v>16</v>
      </c>
      <c r="C117" s="42" t="s">
        <v>78</v>
      </c>
      <c r="D117" s="24" t="s">
        <v>41</v>
      </c>
      <c r="E117" s="26">
        <v>1</v>
      </c>
      <c r="F117" s="27">
        <v>0</v>
      </c>
      <c r="H117" s="28">
        <f t="shared" si="25"/>
        <v>0</v>
      </c>
      <c r="I117" s="30"/>
    </row>
    <row r="118" spans="1:9" ht="21" customHeight="1" x14ac:dyDescent="0.3">
      <c r="A118" s="3"/>
      <c r="B118" s="22">
        <f t="shared" si="26"/>
        <v>17</v>
      </c>
      <c r="C118" s="42" t="s">
        <v>99</v>
      </c>
      <c r="D118" s="24"/>
      <c r="E118" s="26"/>
      <c r="F118" s="79"/>
      <c r="G118" s="57"/>
      <c r="H118" s="39"/>
      <c r="I118" s="30"/>
    </row>
    <row r="119" spans="1:9" ht="21" customHeight="1" x14ac:dyDescent="0.3">
      <c r="A119" s="3"/>
      <c r="B119" s="52"/>
      <c r="C119" s="80" t="s">
        <v>101</v>
      </c>
      <c r="D119" s="24" t="s">
        <v>68</v>
      </c>
      <c r="E119" s="26">
        <v>3728</v>
      </c>
      <c r="F119" s="27">
        <v>0</v>
      </c>
      <c r="H119" s="28">
        <f t="shared" ref="H119:H121" si="28">SUM(E119*F119)</f>
        <v>0</v>
      </c>
      <c r="I119" s="30"/>
    </row>
    <row r="120" spans="1:9" ht="21" customHeight="1" x14ac:dyDescent="0.3">
      <c r="A120" s="3"/>
      <c r="B120" s="52"/>
      <c r="C120" s="80" t="s">
        <v>100</v>
      </c>
      <c r="D120" s="24" t="s">
        <v>68</v>
      </c>
      <c r="E120" s="26">
        <v>3728</v>
      </c>
      <c r="F120" s="27">
        <v>0</v>
      </c>
      <c r="H120" s="28">
        <f t="shared" si="28"/>
        <v>0</v>
      </c>
      <c r="I120" s="30"/>
    </row>
    <row r="121" spans="1:9" ht="21" customHeight="1" x14ac:dyDescent="0.3">
      <c r="A121" s="3"/>
      <c r="B121" s="52"/>
      <c r="C121" s="80" t="s">
        <v>102</v>
      </c>
      <c r="D121" s="24" t="s">
        <v>68</v>
      </c>
      <c r="E121" s="26">
        <v>3728</v>
      </c>
      <c r="F121" s="27">
        <v>0</v>
      </c>
      <c r="H121" s="28">
        <f t="shared" si="28"/>
        <v>0</v>
      </c>
      <c r="I121" s="30"/>
    </row>
    <row r="122" spans="1:9" ht="21" customHeight="1" x14ac:dyDescent="0.3">
      <c r="A122" s="20"/>
      <c r="B122" s="22">
        <f>B118+1</f>
        <v>18</v>
      </c>
      <c r="C122" s="42" t="s">
        <v>95</v>
      </c>
      <c r="D122" s="24" t="s">
        <v>15</v>
      </c>
      <c r="E122" s="26">
        <v>215</v>
      </c>
      <c r="F122" s="27">
        <v>0</v>
      </c>
      <c r="H122" s="28">
        <f t="shared" ref="H122" si="29">SUM(E122*F122)</f>
        <v>0</v>
      </c>
      <c r="I122" s="20"/>
    </row>
    <row r="123" spans="1:9" ht="21" customHeight="1" x14ac:dyDescent="0.3">
      <c r="A123" s="20"/>
      <c r="B123" s="22">
        <f t="shared" si="26"/>
        <v>19</v>
      </c>
      <c r="C123" s="42" t="s">
        <v>98</v>
      </c>
      <c r="D123" s="24" t="s">
        <v>41</v>
      </c>
      <c r="E123" s="26">
        <v>1</v>
      </c>
      <c r="F123" s="27">
        <v>0</v>
      </c>
      <c r="H123" s="28">
        <f t="shared" ref="H123" si="30">SUM(E123*F123)</f>
        <v>0</v>
      </c>
      <c r="I123" s="20"/>
    </row>
    <row r="124" spans="1:9" ht="10.8" customHeight="1" x14ac:dyDescent="0.3">
      <c r="A124" s="20"/>
      <c r="B124" s="22"/>
      <c r="C124" s="42"/>
      <c r="D124" s="24"/>
      <c r="E124" s="26"/>
      <c r="F124" s="79"/>
      <c r="H124" s="89"/>
      <c r="I124" s="20"/>
    </row>
    <row r="125" spans="1:9" ht="21" customHeight="1" x14ac:dyDescent="0.3">
      <c r="A125" s="3"/>
      <c r="B125" s="34"/>
      <c r="D125" s="24"/>
      <c r="E125" s="26"/>
      <c r="F125" s="35" t="s">
        <v>17</v>
      </c>
      <c r="H125" s="28">
        <f>SUM(H102:H123)</f>
        <v>0</v>
      </c>
      <c r="I125" s="3"/>
    </row>
    <row r="126" spans="1:9" ht="10.8" customHeight="1" thickBot="1" x14ac:dyDescent="0.35">
      <c r="A126" s="3"/>
      <c r="B126" s="34"/>
      <c r="D126" s="24"/>
      <c r="E126" s="26"/>
      <c r="F126" s="35"/>
      <c r="H126" s="39"/>
    </row>
    <row r="127" spans="1:9" ht="14.4" customHeight="1" thickBot="1" x14ac:dyDescent="0.35">
      <c r="B127" s="64" t="s">
        <v>107</v>
      </c>
      <c r="C127" s="64"/>
      <c r="D127" s="64"/>
      <c r="E127" s="64"/>
      <c r="F127" s="64"/>
      <c r="G127" s="37"/>
      <c r="H127" s="38">
        <f>SUM(H43+H80+H99+H125)</f>
        <v>0</v>
      </c>
    </row>
    <row r="128" spans="1:9" ht="21.6" customHeight="1" x14ac:dyDescent="0.3"/>
    <row r="130" ht="21.6" customHeight="1" x14ac:dyDescent="0.3"/>
  </sheetData>
  <sheetProtection algorithmName="SHA-512" hashValue="yYTm6Pdg6bGWkAepzTpNagey7FVeiN6UQXCBnOKa1qNWybzRHxX+sIKlRsxi5XzVfT+pUTympJnCAtvrh5eKgg==" saltValue="GPPmjDhpzqhI8iN6WEWVSQ==" spinCount="100000" sheet="1" objects="1" scenarios="1"/>
  <mergeCells count="22">
    <mergeCell ref="D6:H6"/>
    <mergeCell ref="D7:H7"/>
    <mergeCell ref="B1:H1"/>
    <mergeCell ref="B2:H2"/>
    <mergeCell ref="B3:H3"/>
    <mergeCell ref="D4:F4"/>
    <mergeCell ref="D5:H5"/>
    <mergeCell ref="B127:F127"/>
    <mergeCell ref="B12:I12"/>
    <mergeCell ref="G9:H9"/>
    <mergeCell ref="D9:E9"/>
    <mergeCell ref="D10:E10"/>
    <mergeCell ref="B13:I13"/>
    <mergeCell ref="B14:I14"/>
    <mergeCell ref="B22:F22"/>
    <mergeCell ref="B44:F44"/>
    <mergeCell ref="G44:H44"/>
    <mergeCell ref="B84:F84"/>
    <mergeCell ref="G84:H84"/>
    <mergeCell ref="B85:C85"/>
    <mergeCell ref="B101:C101"/>
    <mergeCell ref="B82:F82"/>
  </mergeCells>
  <pageMargins left="0.5" right="0.5" top="0.5" bottom="0.5" header="0.3" footer="0.3"/>
  <pageSetup scale="74" fitToHeight="0" orientation="portrait" r:id="rId1"/>
  <headerFooter>
    <oddFooter>&amp;C&amp;9&amp;P of &amp;N&amp;R&amp;8&amp;F</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1d8fa19-0ee1-497d-b6a3-4cf7fa32540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1EA7DA7C7BCA44AFA391A65CF0CEDF" ma:contentTypeVersion="6" ma:contentTypeDescription="Create a new document." ma:contentTypeScope="" ma:versionID="6b05af7e3f6f5b02f50017e6a3d6390d">
  <xsd:schema xmlns:xsd="http://www.w3.org/2001/XMLSchema" xmlns:xs="http://www.w3.org/2001/XMLSchema" xmlns:p="http://schemas.microsoft.com/office/2006/metadata/properties" xmlns:ns3="f1d8fa19-0ee1-497d-b6a3-4cf7fa325404" targetNamespace="http://schemas.microsoft.com/office/2006/metadata/properties" ma:root="true" ma:fieldsID="a69f0c32be689b344334aeb505f79568" ns3:_="">
    <xsd:import namespace="f1d8fa19-0ee1-497d-b6a3-4cf7fa325404"/>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8fa19-0ee1-497d-b6a3-4cf7fa32540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3DC63-D589-4868-B2AA-A4308D6351CC}">
  <ds:schemaRefs>
    <ds:schemaRef ds:uri="http://schemas.microsoft.com/sharepoint/v3/contenttype/forms"/>
  </ds:schemaRefs>
</ds:datastoreItem>
</file>

<file path=customXml/itemProps2.xml><?xml version="1.0" encoding="utf-8"?>
<ds:datastoreItem xmlns:ds="http://schemas.openxmlformats.org/officeDocument/2006/customXml" ds:itemID="{4490CDE9-5049-46BC-9BA2-739609DB7183}">
  <ds:schemaRefs>
    <ds:schemaRef ds:uri="f1d8fa19-0ee1-497d-b6a3-4cf7fa325404"/>
    <ds:schemaRef ds:uri="http://purl.org/dc/terms/"/>
    <ds:schemaRef ds:uri="http://schemas.microsoft.com/office/infopath/2007/PartnerControl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7CBD0C9-71B6-4455-BD40-C92B12FC3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d8fa19-0ee1-497d-b6a3-4cf7fa3254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FORM</vt:lpstr>
      <vt:lpstr>'BID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2026-01-26T23:06:19Z</cp:lastPrinted>
  <dcterms:created xsi:type="dcterms:W3CDTF">2020-01-09T21:48:05Z</dcterms:created>
  <dcterms:modified xsi:type="dcterms:W3CDTF">2026-01-26T23:07:10Z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0x010100351EA7DA7C7BCA44AFA391A65CF0CEDF</vt:lpwstr>
  </property>
</Properties>
</file>