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300\04\39\PDF\Bid Package\4a. Addendums\260114_Add1\"/>
    </mc:Choice>
  </mc:AlternateContent>
  <xr:revisionPtr revIDLastSave="0" documentId="8_{A735A799-CDD1-43D5-8808-00E6E75E081F}" xr6:coauthVersionLast="47" xr6:coauthVersionMax="47" xr10:uidLastSave="{00000000-0000-0000-0000-000000000000}"/>
  <bookViews>
    <workbookView xWindow="-108" yWindow="-108" windowWidth="30936" windowHeight="16776" activeTab="1" xr2:uid="{A70393FE-78F3-46AB-A5E6-A2E804A45368}"/>
  </bookViews>
  <sheets>
    <sheet name="6M-1" sheetId="2" r:id="rId1"/>
    <sheet name="8M-1" sheetId="5" r:id="rId2"/>
    <sheet name="GALM ROAD PH 4" sheetId="3" r:id="rId3"/>
    <sheet name="ROYAL ALBATROSS" sheetId="4" r:id="rId4"/>
    <sheet name="SH 211 TURN LANES AT GALM RD" sheetId="7" r:id="rId5"/>
  </sheets>
  <definedNames>
    <definedName name="_xlnm.Print_Area" localSheetId="0">'6M-1'!$A$1:$I$170</definedName>
    <definedName name="_xlnm.Print_Area" localSheetId="1">'8M-1'!$A$1:$I$120</definedName>
    <definedName name="_xlnm.Print_Area" localSheetId="2">'GALM ROAD PH 4'!$A$1:$I$115</definedName>
    <definedName name="_xlnm.Print_Area" localSheetId="3">'ROYAL ALBATROSS'!$A$1:$I$92</definedName>
    <definedName name="_xlnm.Print_Area" localSheetId="4">'SH 211 TURN LANES AT GALM RD'!$A$1:$I$127</definedName>
    <definedName name="_xlnm.Print_Titles" localSheetId="0">'6M-1'!$1:$4</definedName>
    <definedName name="_xlnm.Print_Titles" localSheetId="1">'8M-1'!$1:$4</definedName>
    <definedName name="_xlnm.Print_Titles" localSheetId="2">'GALM ROAD PH 4'!$1:$4</definedName>
    <definedName name="_xlnm.Print_Titles" localSheetId="3">'ROYAL ALBATROSS'!$1:$4</definedName>
    <definedName name="_xlnm.Print_Titles" localSheetId="4">'SH 211 TURN LANES AT GALM RD'!$1:$4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7" i="2" l="1"/>
  <c r="H89" i="2"/>
  <c r="H25" i="7"/>
  <c r="H26" i="7"/>
  <c r="H27" i="7"/>
  <c r="H28" i="7"/>
  <c r="H29" i="7"/>
  <c r="H30" i="7"/>
  <c r="H31" i="7"/>
  <c r="H32" i="7"/>
  <c r="H33" i="7"/>
  <c r="H34" i="7"/>
  <c r="H24" i="7"/>
  <c r="H61" i="7"/>
  <c r="H60" i="7"/>
  <c r="H59" i="7"/>
  <c r="H58" i="7"/>
  <c r="H57" i="7"/>
  <c r="H56" i="7"/>
  <c r="H85" i="7"/>
  <c r="H85" i="2"/>
  <c r="H87" i="2"/>
  <c r="H88" i="2"/>
  <c r="H86" i="2"/>
  <c r="H128" i="2" l="1"/>
  <c r="H93" i="2"/>
  <c r="H99" i="7"/>
  <c r="H100" i="7"/>
  <c r="H101" i="7"/>
  <c r="H102" i="7"/>
  <c r="H103" i="7"/>
  <c r="H104" i="7"/>
  <c r="H105" i="7"/>
  <c r="H106" i="7"/>
  <c r="H107" i="7"/>
  <c r="H108" i="7"/>
  <c r="H109" i="7"/>
  <c r="H110" i="7"/>
  <c r="H111" i="7"/>
  <c r="H112" i="7"/>
  <c r="H113" i="7"/>
  <c r="H114" i="7"/>
  <c r="H115" i="7"/>
  <c r="H116" i="7"/>
  <c r="H117" i="7"/>
  <c r="H118" i="7"/>
  <c r="H119" i="7"/>
  <c r="H120" i="7"/>
  <c r="H121" i="7"/>
  <c r="H122" i="7"/>
  <c r="H123" i="7"/>
  <c r="H67" i="7"/>
  <c r="H68" i="7"/>
  <c r="H69" i="7"/>
  <c r="H70" i="7"/>
  <c r="H71" i="7"/>
  <c r="H72" i="7"/>
  <c r="H73" i="7"/>
  <c r="H74" i="7"/>
  <c r="H75" i="7"/>
  <c r="H76" i="7"/>
  <c r="H77" i="7"/>
  <c r="H78" i="7"/>
  <c r="H79" i="7"/>
  <c r="H80" i="7"/>
  <c r="H81" i="7"/>
  <c r="H82" i="7"/>
  <c r="H83" i="7"/>
  <c r="H84" i="7"/>
  <c r="H86" i="7"/>
  <c r="H87" i="7"/>
  <c r="H88" i="7"/>
  <c r="H89" i="7"/>
  <c r="H90" i="7"/>
  <c r="H91" i="7"/>
  <c r="H92" i="7"/>
  <c r="H93" i="7"/>
  <c r="H40" i="7"/>
  <c r="H41" i="7"/>
  <c r="H42" i="7"/>
  <c r="H43" i="7"/>
  <c r="H44" i="7"/>
  <c r="B25" i="7"/>
  <c r="B26" i="7" s="1"/>
  <c r="B27" i="7" s="1"/>
  <c r="B28" i="7" s="1"/>
  <c r="B29" i="7" s="1"/>
  <c r="B30" i="7" s="1"/>
  <c r="B31" i="7" s="1"/>
  <c r="B32" i="7" s="1"/>
  <c r="B33" i="7" s="1"/>
  <c r="B34" i="7" s="1"/>
  <c r="B67" i="7"/>
  <c r="B68" i="7" s="1"/>
  <c r="B69" i="7" s="1"/>
  <c r="B70" i="7" s="1"/>
  <c r="B71" i="7" s="1"/>
  <c r="B72" i="7" s="1"/>
  <c r="B73" i="7" s="1"/>
  <c r="B74" i="7" s="1"/>
  <c r="B75" i="7" s="1"/>
  <c r="B76" i="7" s="1"/>
  <c r="B77" i="7" s="1"/>
  <c r="B78" i="7" s="1"/>
  <c r="B79" i="7" s="1"/>
  <c r="B80" i="7" s="1"/>
  <c r="B81" i="7" s="1"/>
  <c r="B82" i="7" s="1"/>
  <c r="B83" i="7" s="1"/>
  <c r="B84" i="7" s="1"/>
  <c r="B99" i="7"/>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H98" i="7"/>
  <c r="H66" i="7"/>
  <c r="H53" i="7"/>
  <c r="H52" i="7"/>
  <c r="H49" i="7"/>
  <c r="H63" i="7" s="1"/>
  <c r="H50" i="7"/>
  <c r="H51" i="7"/>
  <c r="B50" i="7"/>
  <c r="B51" i="7" s="1"/>
  <c r="B52" i="7" s="1"/>
  <c r="B53" i="7" s="1"/>
  <c r="B54" i="7" s="1"/>
  <c r="B55" i="7" s="1"/>
  <c r="B56" i="7" s="1"/>
  <c r="B57" i="7" s="1"/>
  <c r="B58" i="7" s="1"/>
  <c r="B59" i="7" s="1"/>
  <c r="B60" i="7" s="1"/>
  <c r="B61" i="7" s="1"/>
  <c r="H55" i="7"/>
  <c r="H54" i="7"/>
  <c r="H39" i="7"/>
  <c r="B40" i="7"/>
  <c r="B41" i="7" s="1"/>
  <c r="B42" i="7" s="1"/>
  <c r="B43" i="7" s="1"/>
  <c r="B44" i="7" s="1"/>
  <c r="H125" i="7" l="1"/>
  <c r="B85" i="7"/>
  <c r="B86" i="7" s="1"/>
  <c r="B87" i="7" s="1"/>
  <c r="B88" i="7" s="1"/>
  <c r="B89" i="7" s="1"/>
  <c r="B90" i="7" s="1"/>
  <c r="B91" i="7" s="1"/>
  <c r="B92" i="7" s="1"/>
  <c r="B93" i="7" s="1"/>
  <c r="H36" i="7"/>
  <c r="H95" i="7"/>
  <c r="H46" i="7"/>
  <c r="H127" i="7" l="1"/>
  <c r="G10" i="7" l="1"/>
  <c r="G14" i="2"/>
  <c r="E156" i="2"/>
  <c r="H155" i="2"/>
  <c r="H76" i="2"/>
  <c r="H105" i="3"/>
  <c r="H33" i="3"/>
  <c r="H49" i="4"/>
  <c r="H58" i="3"/>
  <c r="H153" i="2"/>
  <c r="H154" i="2"/>
  <c r="B55" i="5"/>
  <c r="B56" i="5" s="1"/>
  <c r="B57" i="5" s="1"/>
  <c r="B58" i="5" s="1"/>
  <c r="B59" i="5" s="1"/>
  <c r="B60" i="5" s="1"/>
  <c r="B103" i="5"/>
  <c r="B104" i="5" s="1"/>
  <c r="B105" i="5" s="1"/>
  <c r="B106" i="5" s="1"/>
  <c r="B107" i="5" s="1"/>
  <c r="B108" i="5" s="1"/>
  <c r="B84" i="5"/>
  <c r="B85" i="5" s="1"/>
  <c r="B86" i="5" s="1"/>
  <c r="B87" i="5" s="1"/>
  <c r="B88" i="5" s="1"/>
  <c r="B89" i="5" s="1"/>
  <c r="B90" i="5" s="1"/>
  <c r="B91" i="5" s="1"/>
  <c r="B92" i="5" s="1"/>
  <c r="B93" i="5" s="1"/>
  <c r="B94" i="5" s="1"/>
  <c r="B95" i="5" s="1"/>
  <c r="B96" i="5" s="1"/>
  <c r="B97" i="5" s="1"/>
  <c r="B71" i="5"/>
  <c r="B72" i="5" s="1"/>
  <c r="B73" i="5" s="1"/>
  <c r="B74" i="5" s="1"/>
  <c r="B75" i="5" s="1"/>
  <c r="B76" i="5" s="1"/>
  <c r="B77" i="5" s="1"/>
  <c r="B78" i="5" s="1"/>
  <c r="B28" i="5"/>
  <c r="B33" i="5" s="1"/>
  <c r="B34" i="5" s="1"/>
  <c r="B35" i="5" s="1"/>
  <c r="B36" i="5" s="1"/>
  <c r="B37" i="5" s="1"/>
  <c r="B38" i="5" s="1"/>
  <c r="B39" i="5" s="1"/>
  <c r="H116" i="5"/>
  <c r="H115" i="5"/>
  <c r="H114" i="5"/>
  <c r="B114" i="5"/>
  <c r="B115" i="5" s="1"/>
  <c r="B116" i="5" s="1"/>
  <c r="H113" i="5"/>
  <c r="H108" i="5"/>
  <c r="H107" i="5"/>
  <c r="H106" i="5"/>
  <c r="H105" i="5"/>
  <c r="H104" i="5"/>
  <c r="H103" i="5"/>
  <c r="H102" i="5"/>
  <c r="H97" i="5"/>
  <c r="H96" i="5"/>
  <c r="H95" i="5"/>
  <c r="H94" i="5"/>
  <c r="H93" i="5"/>
  <c r="H92" i="5"/>
  <c r="H91" i="5"/>
  <c r="H90" i="5"/>
  <c r="H89" i="5"/>
  <c r="H88" i="5"/>
  <c r="H87" i="5"/>
  <c r="H86" i="5"/>
  <c r="H85" i="5"/>
  <c r="H84" i="5"/>
  <c r="H83" i="5"/>
  <c r="H78" i="5"/>
  <c r="H77" i="5"/>
  <c r="H76" i="5"/>
  <c r="H75" i="5"/>
  <c r="H74" i="5"/>
  <c r="H73" i="5"/>
  <c r="H72" i="5"/>
  <c r="H71" i="5"/>
  <c r="H70" i="5"/>
  <c r="H69" i="5"/>
  <c r="H68" i="5"/>
  <c r="H67" i="5"/>
  <c r="H66" i="5"/>
  <c r="H60" i="5"/>
  <c r="H59" i="5"/>
  <c r="H58" i="5"/>
  <c r="H57" i="5"/>
  <c r="H56" i="5"/>
  <c r="H55" i="5"/>
  <c r="H54" i="5"/>
  <c r="H51" i="5"/>
  <c r="H50" i="5"/>
  <c r="H49" i="5"/>
  <c r="H53" i="5"/>
  <c r="H52" i="5"/>
  <c r="H47" i="5"/>
  <c r="H46" i="5"/>
  <c r="H45" i="5"/>
  <c r="B45" i="5"/>
  <c r="B46" i="5" s="1"/>
  <c r="B47" i="5" s="1"/>
  <c r="H44" i="5"/>
  <c r="H39" i="5"/>
  <c r="H38" i="5"/>
  <c r="H37" i="5"/>
  <c r="H36" i="5"/>
  <c r="H35" i="5"/>
  <c r="H34" i="5"/>
  <c r="H33" i="5"/>
  <c r="H32" i="5"/>
  <c r="H31" i="5"/>
  <c r="H30" i="5"/>
  <c r="H29" i="5"/>
  <c r="H27" i="5"/>
  <c r="H26" i="5"/>
  <c r="H25" i="5"/>
  <c r="H41" i="5" l="1"/>
  <c r="H62" i="5"/>
  <c r="H110" i="5"/>
  <c r="H118" i="5"/>
  <c r="H80" i="5"/>
  <c r="H99" i="5"/>
  <c r="H120" i="5" l="1"/>
  <c r="G10" i="5" s="1"/>
  <c r="G11" i="2" s="1"/>
  <c r="H88" i="4"/>
  <c r="B88" i="4"/>
  <c r="H87" i="4"/>
  <c r="H82" i="4"/>
  <c r="H81" i="4"/>
  <c r="B81" i="4"/>
  <c r="B82" i="4" s="1"/>
  <c r="H80" i="4"/>
  <c r="H75" i="4"/>
  <c r="H74" i="4"/>
  <c r="H73" i="4"/>
  <c r="H72" i="4"/>
  <c r="H71" i="4"/>
  <c r="H70" i="4"/>
  <c r="H65" i="4"/>
  <c r="H64" i="4"/>
  <c r="H63" i="4"/>
  <c r="H62" i="4"/>
  <c r="H61" i="4"/>
  <c r="H60" i="4"/>
  <c r="H59" i="4"/>
  <c r="B59" i="4"/>
  <c r="B60" i="4" s="1"/>
  <c r="B61" i="4" s="1"/>
  <c r="B62" i="4" s="1"/>
  <c r="B63" i="4" s="1"/>
  <c r="B64" i="4" s="1"/>
  <c r="B65" i="4" s="1"/>
  <c r="H58" i="4"/>
  <c r="H57" i="4"/>
  <c r="H56" i="4"/>
  <c r="H55" i="4"/>
  <c r="H48" i="4"/>
  <c r="E47" i="4"/>
  <c r="H47" i="4" s="1"/>
  <c r="H46" i="4"/>
  <c r="H45" i="4"/>
  <c r="B45" i="4"/>
  <c r="B46" i="4" s="1"/>
  <c r="B47" i="4" s="1"/>
  <c r="B48" i="4" s="1"/>
  <c r="B49" i="4" s="1"/>
  <c r="H44" i="4"/>
  <c r="H43" i="4"/>
  <c r="H42" i="4"/>
  <c r="H41" i="4"/>
  <c r="H40" i="4"/>
  <c r="H38" i="4"/>
  <c r="B38" i="4"/>
  <c r="B39" i="4" s="1"/>
  <c r="H33" i="4"/>
  <c r="H32" i="4"/>
  <c r="H31" i="4"/>
  <c r="H30" i="4"/>
  <c r="B30" i="4"/>
  <c r="B31" i="4" s="1"/>
  <c r="B32" i="4" s="1"/>
  <c r="B33" i="4" s="1"/>
  <c r="H29" i="4"/>
  <c r="H28" i="4"/>
  <c r="H27" i="4"/>
  <c r="H26" i="4"/>
  <c r="H25" i="4"/>
  <c r="H77" i="4" l="1"/>
  <c r="H35" i="4"/>
  <c r="H84" i="4"/>
  <c r="H67" i="4"/>
  <c r="H90" i="4"/>
  <c r="H51" i="4"/>
  <c r="H92" i="4" l="1"/>
  <c r="G10" i="4" s="1"/>
  <c r="G13" i="2" s="1"/>
  <c r="H25" i="3"/>
  <c r="H26" i="3"/>
  <c r="H27" i="3"/>
  <c r="H28" i="3"/>
  <c r="H29" i="3"/>
  <c r="B30" i="3"/>
  <c r="B31" i="3" s="1"/>
  <c r="B32" i="3" s="1"/>
  <c r="B33" i="3" s="1"/>
  <c r="B34" i="3" s="1"/>
  <c r="B35" i="3" s="1"/>
  <c r="H30" i="3"/>
  <c r="H31" i="3"/>
  <c r="H32" i="3"/>
  <c r="H34" i="3"/>
  <c r="H35" i="3"/>
  <c r="B40" i="3"/>
  <c r="B41" i="3" s="1"/>
  <c r="H40" i="3"/>
  <c r="H41" i="3"/>
  <c r="H46" i="3"/>
  <c r="H43" i="3"/>
  <c r="H44" i="3"/>
  <c r="H45" i="3"/>
  <c r="H47" i="3"/>
  <c r="H48" i="3"/>
  <c r="H49" i="3"/>
  <c r="H50" i="3"/>
  <c r="H51" i="3"/>
  <c r="H52" i="3"/>
  <c r="H53" i="3"/>
  <c r="H54" i="3"/>
  <c r="H55" i="3"/>
  <c r="H56" i="3"/>
  <c r="H57" i="3"/>
  <c r="H64" i="3"/>
  <c r="H65" i="3"/>
  <c r="B66" i="3"/>
  <c r="B67" i="3" s="1"/>
  <c r="B68" i="3" s="1"/>
  <c r="B69" i="3" s="1"/>
  <c r="B70" i="3" s="1"/>
  <c r="H66" i="3"/>
  <c r="H67" i="3"/>
  <c r="H68" i="3"/>
  <c r="H69" i="3"/>
  <c r="H70" i="3"/>
  <c r="H75" i="3"/>
  <c r="H76" i="3"/>
  <c r="H77" i="3"/>
  <c r="H78" i="3"/>
  <c r="H79" i="3"/>
  <c r="H80" i="3"/>
  <c r="H81" i="3"/>
  <c r="H82" i="3"/>
  <c r="H83" i="3"/>
  <c r="H84" i="3"/>
  <c r="H85" i="3"/>
  <c r="H86" i="3"/>
  <c r="H87" i="3"/>
  <c r="H88" i="3"/>
  <c r="H89" i="3"/>
  <c r="H90" i="3"/>
  <c r="H91" i="3"/>
  <c r="H92" i="3"/>
  <c r="H93" i="3"/>
  <c r="H94" i="3"/>
  <c r="H99" i="3"/>
  <c r="B100" i="3"/>
  <c r="B101" i="3" s="1"/>
  <c r="B102" i="3" s="1"/>
  <c r="B103" i="3" s="1"/>
  <c r="B104" i="3" s="1"/>
  <c r="B105" i="3" s="1"/>
  <c r="H100" i="3"/>
  <c r="H101" i="3"/>
  <c r="H102" i="3"/>
  <c r="H103" i="3"/>
  <c r="H104" i="3"/>
  <c r="H110" i="3"/>
  <c r="B111" i="3"/>
  <c r="H111" i="3"/>
  <c r="H107" i="3" l="1"/>
  <c r="H113" i="3"/>
  <c r="B42" i="3"/>
  <c r="B50" i="3" s="1"/>
  <c r="B51" i="3" s="1"/>
  <c r="B52" i="3" s="1"/>
  <c r="B53" i="3" s="1"/>
  <c r="B54" i="3" s="1"/>
  <c r="B55" i="3" s="1"/>
  <c r="B56" i="3" s="1"/>
  <c r="B57" i="3" s="1"/>
  <c r="B58" i="3" s="1"/>
  <c r="H72" i="3"/>
  <c r="H60" i="3"/>
  <c r="H96" i="3"/>
  <c r="H115" i="3" s="1"/>
  <c r="G10" i="3" s="1"/>
  <c r="G12" i="2" s="1"/>
  <c r="H37" i="3"/>
  <c r="H58" i="2"/>
  <c r="H57" i="2"/>
  <c r="H166" i="2"/>
  <c r="H162" i="2" l="1"/>
  <c r="B163" i="2"/>
  <c r="B164" i="2" s="1"/>
  <c r="B165" i="2" s="1"/>
  <c r="B166" i="2" s="1"/>
  <c r="H165" i="2"/>
  <c r="H164" i="2"/>
  <c r="H163" i="2"/>
  <c r="H168" i="2" l="1"/>
  <c r="H101" i="2"/>
  <c r="H102" i="2"/>
  <c r="H103" i="2"/>
  <c r="H104" i="2"/>
  <c r="H106" i="2"/>
  <c r="H107" i="2"/>
  <c r="H108" i="2"/>
  <c r="H109" i="2"/>
  <c r="H110" i="2"/>
  <c r="H111" i="2"/>
  <c r="H112" i="2"/>
  <c r="H113" i="2"/>
  <c r="H114" i="2"/>
  <c r="H115" i="2"/>
  <c r="H116" i="2"/>
  <c r="H117" i="2"/>
  <c r="H118" i="2"/>
  <c r="H100" i="2"/>
  <c r="B82" i="2"/>
  <c r="B84" i="2" s="1"/>
  <c r="B85" i="2" s="1"/>
  <c r="B86" i="2" s="1"/>
  <c r="B87" i="2" s="1"/>
  <c r="B88" i="2" s="1"/>
  <c r="B89" i="2" l="1"/>
  <c r="B90" i="2" s="1"/>
  <c r="B91" i="2" s="1"/>
  <c r="B92" i="2" s="1"/>
  <c r="B93" i="2" s="1"/>
  <c r="B94" i="2" s="1"/>
  <c r="H120" i="2"/>
  <c r="H151" i="2"/>
  <c r="B146" i="2"/>
  <c r="B147" i="2" s="1"/>
  <c r="B148" i="2" s="1"/>
  <c r="B149" i="2" s="1"/>
  <c r="B150" i="2" s="1"/>
  <c r="B151" i="2" s="1"/>
  <c r="B152" i="2" s="1"/>
  <c r="B153" i="2" s="1"/>
  <c r="B154" i="2" l="1"/>
  <c r="B155" i="2" s="1"/>
  <c r="B156" i="2" s="1"/>
  <c r="B157" i="2" s="1"/>
  <c r="H133" i="2"/>
  <c r="H134" i="2"/>
  <c r="H135" i="2"/>
  <c r="H136" i="2"/>
  <c r="H130" i="2"/>
  <c r="H129" i="2"/>
  <c r="H126" i="2"/>
  <c r="H125" i="2"/>
  <c r="B124" i="2"/>
  <c r="B125" i="2" s="1"/>
  <c r="B126" i="2" s="1"/>
  <c r="B127" i="2" s="1"/>
  <c r="B128" i="2" s="1"/>
  <c r="B129" i="2" s="1"/>
  <c r="B130" i="2" s="1"/>
  <c r="B131" i="2" s="1"/>
  <c r="B132" i="2" s="1"/>
  <c r="B133" i="2" s="1"/>
  <c r="B134" i="2" s="1"/>
  <c r="B135" i="2" s="1"/>
  <c r="B136" i="2" s="1"/>
  <c r="B137" i="2" s="1"/>
  <c r="B138" i="2" s="1"/>
  <c r="B139" i="2" s="1"/>
  <c r="B140" i="2" s="1"/>
  <c r="B50" i="2" l="1"/>
  <c r="B51" i="2" s="1"/>
  <c r="H70" i="2"/>
  <c r="H75" i="2"/>
  <c r="H74" i="2"/>
  <c r="H73" i="2"/>
  <c r="H71" i="2"/>
  <c r="H62" i="2"/>
  <c r="H61" i="2"/>
  <c r="H43" i="2"/>
  <c r="H41" i="2"/>
  <c r="B52" i="2" l="1"/>
  <c r="B62" i="2" s="1"/>
  <c r="B63" i="2" s="1"/>
  <c r="B64" i="2" s="1"/>
  <c r="B65" i="2" s="1"/>
  <c r="B66" i="2" s="1"/>
  <c r="B67" i="2" s="1"/>
  <c r="B68" i="2" s="1"/>
  <c r="B69" i="2" s="1"/>
  <c r="B70" i="2" s="1"/>
  <c r="B71" i="2" s="1"/>
  <c r="B72" i="2" s="1"/>
  <c r="B73" i="2" s="1"/>
  <c r="B74" i="2" s="1"/>
  <c r="B75" i="2" s="1"/>
  <c r="B76" i="2" s="1"/>
  <c r="H94" i="2" l="1"/>
  <c r="H157" i="2" l="1"/>
  <c r="H156" i="2"/>
  <c r="H90" i="2" l="1"/>
  <c r="H91" i="2"/>
  <c r="H92" i="2"/>
  <c r="H84" i="2"/>
  <c r="H83" i="2"/>
  <c r="H81" i="2"/>
  <c r="H39" i="2"/>
  <c r="H131" i="2"/>
  <c r="H55" i="2"/>
  <c r="H69" i="2"/>
  <c r="H66" i="2"/>
  <c r="H140" i="2"/>
  <c r="H139" i="2"/>
  <c r="H138" i="2"/>
  <c r="H132" i="2"/>
  <c r="H124" i="2"/>
  <c r="H64" i="2"/>
  <c r="H63" i="2"/>
  <c r="H60" i="2"/>
  <c r="H59" i="2"/>
  <c r="H54" i="2"/>
  <c r="H53" i="2"/>
  <c r="H45" i="2"/>
  <c r="H44" i="2"/>
  <c r="H42" i="2"/>
  <c r="H40" i="2"/>
  <c r="H37" i="2"/>
  <c r="H36" i="2"/>
  <c r="H35" i="2"/>
  <c r="H34" i="2"/>
  <c r="H32" i="2"/>
  <c r="H150" i="2"/>
  <c r="H147" i="2"/>
  <c r="H123" i="2"/>
  <c r="H30" i="2"/>
  <c r="H146" i="2"/>
  <c r="H96" i="2" l="1"/>
  <c r="H149" i="2"/>
  <c r="H38" i="2"/>
  <c r="H31" i="2" l="1"/>
  <c r="H47" i="2" s="1"/>
  <c r="H51" i="2" l="1"/>
  <c r="H65" i="2"/>
  <c r="H50" i="2"/>
  <c r="H68" i="2"/>
  <c r="H67" i="2"/>
  <c r="H56" i="2"/>
  <c r="H72" i="2" l="1"/>
  <c r="H78" i="2" s="1"/>
  <c r="H137" i="2" l="1"/>
  <c r="H142" i="2" l="1"/>
  <c r="B33" i="2"/>
  <c r="B38" i="2" s="1"/>
  <c r="B39" i="2" s="1"/>
  <c r="B40" i="2" s="1"/>
  <c r="B41" i="2" s="1"/>
  <c r="B42" i="2" s="1"/>
  <c r="H145" i="2"/>
  <c r="H148" i="2"/>
  <c r="H152" i="2"/>
  <c r="B43" i="2" l="1"/>
  <c r="B44" i="2" s="1"/>
  <c r="B45" i="2" s="1"/>
  <c r="H159" i="2"/>
  <c r="H170" i="2" s="1"/>
  <c r="G10" i="2" s="1"/>
  <c r="G16" i="2" s="1"/>
</calcChain>
</file>

<file path=xl/sharedStrings.xml><?xml version="1.0" encoding="utf-8"?>
<sst xmlns="http://schemas.openxmlformats.org/spreadsheetml/2006/main" count="944" uniqueCount="313">
  <si>
    <t>Date</t>
  </si>
  <si>
    <t>BIDDER'S FULL NAME</t>
  </si>
  <si>
    <t>Address</t>
  </si>
  <si>
    <t>City, State, Zip</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</si>
  <si>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</si>
  <si>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In submitting this Bid, it is understood that this Bid may not be altered or withdrawn for a minimum of 90 calendar days, and that the Owner has reserved the right to reject any and all Bids.</t>
  </si>
  <si>
    <t>The Undersigned certifies that this Bid is made in good faith, without collusion or connection with any other person, persons, partnership, company, firm, association, or corporation offering Bids on this work, for the following sum or prices to wit:</t>
  </si>
  <si>
    <t>SIGNATURES</t>
  </si>
  <si>
    <t xml:space="preserve">Authorized Signing Officer, Title </t>
  </si>
  <si>
    <t xml:space="preserve"> </t>
  </si>
  <si>
    <t>DESCRIPTION</t>
  </si>
  <si>
    <t>UNIT</t>
  </si>
  <si>
    <t>QTY</t>
  </si>
  <si>
    <t>UNIT 
PRICE</t>
  </si>
  <si>
    <t>AMOUNT</t>
  </si>
  <si>
    <t>SY</t>
  </si>
  <si>
    <t>LF</t>
  </si>
  <si>
    <t>LS</t>
  </si>
  <si>
    <t>TPDES</t>
  </si>
  <si>
    <t>EA</t>
  </si>
  <si>
    <t>SUBTOTAL</t>
  </si>
  <si>
    <t>Standard Fire Hydrant Assembly</t>
  </si>
  <si>
    <t>Ductile Iron Fittings</t>
  </si>
  <si>
    <t>Hydrostatic Testing</t>
  </si>
  <si>
    <t>Trench Excavation Protection</t>
  </si>
  <si>
    <t>CY</t>
  </si>
  <si>
    <t>Reinforced Concrete Class 'A'</t>
  </si>
  <si>
    <t>Rock Rubble</t>
  </si>
  <si>
    <t>Standard Manhole</t>
  </si>
  <si>
    <t>VF</t>
  </si>
  <si>
    <t>Camera Testing</t>
  </si>
  <si>
    <t>Header Curb</t>
  </si>
  <si>
    <t>24" RCP</t>
  </si>
  <si>
    <t>SANITARY SEWER IMPROVEMENTS</t>
  </si>
  <si>
    <t>8" Sanitary Sewer Pipe</t>
  </si>
  <si>
    <t>Manhole Extra Depth</t>
  </si>
  <si>
    <t>Joint Restraints</t>
  </si>
  <si>
    <t>TON</t>
  </si>
  <si>
    <t>WATER DISTRIBUTION IMPROVEMENTS</t>
  </si>
  <si>
    <t>DRAINAGE IMPROVEMENTS</t>
  </si>
  <si>
    <t>STREET IMPROVEMENTS</t>
  </si>
  <si>
    <t>Sidewalk</t>
  </si>
  <si>
    <t xml:space="preserve">Barricade Posts </t>
  </si>
  <si>
    <t>Revegetation (Hydromulch) Parkways</t>
  </si>
  <si>
    <t>6" Concrete Rip-rap</t>
  </si>
  <si>
    <t>30" RCP</t>
  </si>
  <si>
    <t>UNIT PRICES</t>
  </si>
  <si>
    <t>Tie to Existing Manhole</t>
  </si>
  <si>
    <t>8" Gate Valve, MJ w/Valve Box</t>
  </si>
  <si>
    <t>Curlex Single Net Erosion Control Blanket</t>
  </si>
  <si>
    <t>Milestone #2-Final Completion (days):</t>
  </si>
  <si>
    <t>GRADING, CLEARING, TPDES &amp; SIGNAGE</t>
  </si>
  <si>
    <t>Clearing</t>
  </si>
  <si>
    <t xml:space="preserve">AC </t>
  </si>
  <si>
    <t>1" Single Service, Long</t>
  </si>
  <si>
    <t>1" Single Service, Short</t>
  </si>
  <si>
    <t>Drop Manhole</t>
  </si>
  <si>
    <t>48" RCP</t>
  </si>
  <si>
    <t>ELECTRICAL IMPROVEMENTS</t>
  </si>
  <si>
    <t>Milestone #1-Substantial Completion (days):</t>
  </si>
  <si>
    <t>Local A (50' ROW)</t>
  </si>
  <si>
    <t>36" RCP</t>
  </si>
  <si>
    <t>8"x6" Wye</t>
  </si>
  <si>
    <t>6" Lateral ( SDR-26)</t>
  </si>
  <si>
    <t>6" Vertical Stack</t>
  </si>
  <si>
    <t>16" Steel Casing</t>
  </si>
  <si>
    <t>Revegetation (Hydromulch)</t>
  </si>
  <si>
    <t>Lot Excavation</t>
  </si>
  <si>
    <t>Lot Embankment</t>
  </si>
  <si>
    <t>Street Excavation</t>
  </si>
  <si>
    <t>Street Embankment</t>
  </si>
  <si>
    <t>Drain Excavation</t>
  </si>
  <si>
    <t>Drain Embankment</t>
  </si>
  <si>
    <t>DETENTION BASINS</t>
  </si>
  <si>
    <t xml:space="preserve">SY </t>
  </si>
  <si>
    <t>Landlock 450(HP-TRM) Erosion Control Mat</t>
  </si>
  <si>
    <t>Chain Link Wire Fence</t>
  </si>
  <si>
    <t>a. Baffle Blocks</t>
  </si>
  <si>
    <t xml:space="preserve">   b. 8'-10' Depth</t>
  </si>
  <si>
    <t xml:space="preserve">   c. 10'-12' Depth</t>
  </si>
  <si>
    <t xml:space="preserve">   d. 12-14' Depth</t>
  </si>
  <si>
    <t xml:space="preserve">   e. 14'-16' Depth</t>
  </si>
  <si>
    <t xml:space="preserve">   f. 16'-18' Depth</t>
  </si>
  <si>
    <t>ITEM NO.</t>
  </si>
  <si>
    <t>24" Concrete Encasement</t>
  </si>
  <si>
    <t>Cap and End</t>
  </si>
  <si>
    <t>7" Concrete Curb</t>
  </si>
  <si>
    <t>Remove Header Curb &amp; Barricade Posts</t>
  </si>
  <si>
    <t>5" Concrete Rip-rap</t>
  </si>
  <si>
    <t>Landlok 450 Erosion Control Mat</t>
  </si>
  <si>
    <t>Hydromulch</t>
  </si>
  <si>
    <t>Combination Railing</t>
  </si>
  <si>
    <t>Pipe Railing</t>
  </si>
  <si>
    <t>5'X3' SBC</t>
  </si>
  <si>
    <t>5'X4' SBC</t>
  </si>
  <si>
    <t>5-5'X4' MBC</t>
  </si>
  <si>
    <t>12" Gate Valve, MJ w/Valve Box</t>
  </si>
  <si>
    <t>24" Steel Casing</t>
  </si>
  <si>
    <t>1"Irrigation Service</t>
  </si>
  <si>
    <t>2 1/2" Flush Valve</t>
  </si>
  <si>
    <t>Meter Box with Lid</t>
  </si>
  <si>
    <t>Basin Embankment</t>
  </si>
  <si>
    <t>Basin Excavation</t>
  </si>
  <si>
    <t>REDBIRD RANCH PHASE 2 UNIT 6M-1 - BASE BID:</t>
  </si>
  <si>
    <t>6M-1 Base Bid:</t>
  </si>
  <si>
    <t>REDBIRD RANCH PHASE 2 UNIT 6M-1</t>
  </si>
  <si>
    <t>2-6" PVC SCH 80</t>
  </si>
  <si>
    <t>2-4" PVC SCH 40</t>
  </si>
  <si>
    <t>1-6" PVC SCH 80</t>
  </si>
  <si>
    <t>2-4" PVC SCH 40 (DR HORTON CONDUIT)</t>
  </si>
  <si>
    <t>1-10" PVC SCH 80</t>
  </si>
  <si>
    <t xml:space="preserve">   a. 2" Type D HMAC (Face of Curb to Face of Curb)</t>
  </si>
  <si>
    <t xml:space="preserve">  a. 2" Type D HMAC  (Face of Curb to Face of Curb)</t>
  </si>
  <si>
    <t xml:space="preserve">  b. 2" Type C HMAC  (Face of Curb to Face of Curb)</t>
  </si>
  <si>
    <t xml:space="preserve">   b. 10" Flexible (Granular) Base (1' Behind Back of Curb)</t>
  </si>
  <si>
    <t xml:space="preserve">  c. 16" Flexible (Granular) Base (1' Behind Back of Curb)</t>
  </si>
  <si>
    <t xml:space="preserve">   c. 6" Treated Subgrade (1' Behind Back of Curb)</t>
  </si>
  <si>
    <t xml:space="preserve">  d. 8" Treated Subgrade (1' Behind Back of Curb)</t>
  </si>
  <si>
    <t>Striping &amp; Signage</t>
  </si>
  <si>
    <t xml:space="preserve">  a. 10' Curb Inlet Type CI</t>
  </si>
  <si>
    <t xml:space="preserve">  b. 20' Curb Inlet Type CI</t>
  </si>
  <si>
    <t xml:space="preserve">  c. 20' Curb Inlet Type CII</t>
  </si>
  <si>
    <t xml:space="preserve">  d. 30' Curb Inlet Type CI</t>
  </si>
  <si>
    <t xml:space="preserve">  e. 5'x5' Junction Box</t>
  </si>
  <si>
    <t xml:space="preserve">  g. Baffle Blocks</t>
  </si>
  <si>
    <t xml:space="preserve">  h. PW-1 Headwall</t>
  </si>
  <si>
    <t xml:space="preserve">  i. FW-0 Headwall</t>
  </si>
  <si>
    <t>8" PVC C-900 Class 235, DR 18</t>
  </si>
  <si>
    <t>12" PVC C-900 Class 235, DR-18</t>
  </si>
  <si>
    <t>`</t>
  </si>
  <si>
    <t>GALM ROAD PHASE 4 - BASE BID:</t>
  </si>
  <si>
    <t>Meter Box with lid</t>
  </si>
  <si>
    <t>30" Steel Casing</t>
  </si>
  <si>
    <t>18" Steel Casing</t>
  </si>
  <si>
    <t>16" D.I. Pipe</t>
  </si>
  <si>
    <t>Air Release Valve</t>
  </si>
  <si>
    <t>16" Butterfly Valve, MJ w/Valve Box</t>
  </si>
  <si>
    <t>16" PVC C-900 Class 150, CDR-(4)</t>
  </si>
  <si>
    <t>12" D.I. Pipe</t>
  </si>
  <si>
    <t>12" PVC C-900 Class 235, DR 18</t>
  </si>
  <si>
    <t>24" Steel Encasement</t>
  </si>
  <si>
    <t xml:space="preserve">   b. 12-14' Depth</t>
  </si>
  <si>
    <t xml:space="preserve">   a. 10'-12' Depth</t>
  </si>
  <si>
    <t>3-6'X4' MBC</t>
  </si>
  <si>
    <t xml:space="preserve">  c. 30' Type CII Curb Inlet</t>
  </si>
  <si>
    <t xml:space="preserve">  b. 30' Type CI Curb Inlet</t>
  </si>
  <si>
    <t xml:space="preserve">  a. 25' Type CI Curb Inlet</t>
  </si>
  <si>
    <t>Striping and Signage</t>
  </si>
  <si>
    <t xml:space="preserve">  d. 8" Lime Treated Subgrade</t>
  </si>
  <si>
    <t xml:space="preserve">  c. 22.5" Flexible (Granular) Base (1' behind back of curb)</t>
  </si>
  <si>
    <t xml:space="preserve">  a. 2" Type D HMAC (Face of Curb to Face of Curb)</t>
  </si>
  <si>
    <t>Secondary Arterial (120' ROW)</t>
  </si>
  <si>
    <t xml:space="preserve">GALM ROAD PHASE 4 </t>
  </si>
  <si>
    <t>Local B (72' ROW)</t>
  </si>
  <si>
    <t xml:space="preserve">  b. 2" Type C HMAC (Face of Curb to Face of Curb)</t>
  </si>
  <si>
    <t xml:space="preserve">  c. 16" Flexible (Granular) Base (1' behind back of curb)</t>
  </si>
  <si>
    <t xml:space="preserve">  a. 15' Type CI Curb Inlet</t>
  </si>
  <si>
    <t xml:space="preserve">  b. Baffle Blocks</t>
  </si>
  <si>
    <t xml:space="preserve">  c. PW-1 Headwall</t>
  </si>
  <si>
    <t xml:space="preserve">  d. RH-15 Headwall</t>
  </si>
  <si>
    <t>3-4'X4' Precast Boxes</t>
  </si>
  <si>
    <t>Adjust Existing Manhole Top</t>
  </si>
  <si>
    <t>Tie to Existing Stubout</t>
  </si>
  <si>
    <t xml:space="preserve">REDBIRD RANCH PHASE 2 UNIT 8M-1 </t>
  </si>
  <si>
    <t xml:space="preserve">  b. 10" Aggregate Base (1' behind back of curb)</t>
  </si>
  <si>
    <t>Local B (60' ROW)</t>
  </si>
  <si>
    <t xml:space="preserve">  c. 16" Aggregate Base (1' behind back of curb)</t>
  </si>
  <si>
    <t>Remove Header Curb &amp; Barricade Post</t>
  </si>
  <si>
    <t>Hydromulch (Parkways)</t>
  </si>
  <si>
    <t xml:space="preserve">7" Concrete Curb </t>
  </si>
  <si>
    <t xml:space="preserve">Header Curb </t>
  </si>
  <si>
    <t>42" RCP</t>
  </si>
  <si>
    <t>f. Sidewalk Box</t>
  </si>
  <si>
    <t>6" Concrete Rip-Rap</t>
  </si>
  <si>
    <t>Curlex Single Net Erosion Control Blankets</t>
  </si>
  <si>
    <t xml:space="preserve">   a. 6'-8' Depth</t>
  </si>
  <si>
    <t xml:space="preserve">   c. 10-12' Depth</t>
  </si>
  <si>
    <t xml:space="preserve">   d. 12'-14' Depth</t>
  </si>
  <si>
    <t xml:space="preserve">Tie to Existing Stub-out </t>
  </si>
  <si>
    <t>4-6" PVC SCH 80</t>
  </si>
  <si>
    <t>REDBIRD RANCH PHASE 2 UNIT 8M-1 - BASE BID:</t>
  </si>
  <si>
    <t>8M-1 Base Bid:</t>
  </si>
  <si>
    <t>Galm Road Phase 4 Base Bid:</t>
  </si>
  <si>
    <t>Royal Albatross Base Bid:</t>
  </si>
  <si>
    <t xml:space="preserve"> BASE BID:</t>
  </si>
  <si>
    <t>GALM ROAD PHASE 4 - ROYAL ALBATROSS</t>
  </si>
  <si>
    <t xml:space="preserve">BASE BID: </t>
  </si>
  <si>
    <t>BASE BID:</t>
  </si>
  <si>
    <t>GALM ROAD PHASE 4 - ROYAL ALBATROSS- BASE BID:</t>
  </si>
  <si>
    <t xml:space="preserve">  c. 6" Lime Treated Subgrade (1' behind back of curb)</t>
  </si>
  <si>
    <t xml:space="preserve">  d. 8" Lime Treated Subgrade (1' behind back of curb)</t>
  </si>
  <si>
    <t>8" Sanitary Sewer Pipe (SDR-26)</t>
  </si>
  <si>
    <t>12" Sanitary Sewer Pipe (SDR-26)</t>
  </si>
  <si>
    <t>Stockpile Excess Material</t>
  </si>
  <si>
    <t>Export to 8M-1</t>
  </si>
  <si>
    <t>Metal Beam Guardrail Fence</t>
  </si>
  <si>
    <t>a. 20' Type CI Curb Inlet</t>
  </si>
  <si>
    <t>b. 20' Type CII Curb Inlet</t>
  </si>
  <si>
    <t>c. 25' Type CI Curb Inlet</t>
  </si>
  <si>
    <t>d. 5'X5' Junction Box</t>
  </si>
  <si>
    <t>e. 7'X7' Junction Box</t>
  </si>
  <si>
    <t xml:space="preserve">  d. 4'X4' Junction Box</t>
  </si>
  <si>
    <t xml:space="preserve">  e. Baffle Blocks</t>
  </si>
  <si>
    <t xml:space="preserve">  g. RH-15 Headwall</t>
  </si>
  <si>
    <t>Concrete Median</t>
  </si>
  <si>
    <t xml:space="preserve">  f. PW-2 Headwall</t>
  </si>
  <si>
    <t>Clearing (Includes Stockpile)</t>
  </si>
  <si>
    <t>TPDES (Includes Stockpile)</t>
  </si>
  <si>
    <t>Vegetation (Stockpile)</t>
  </si>
  <si>
    <t>PREPARING ROW</t>
  </si>
  <si>
    <t>EXCAV (ROADWAY)</t>
  </si>
  <si>
    <t>EMBANK (FNL)(OC)(TY A)</t>
  </si>
  <si>
    <t>COMPOST MANUF TOPSOIL (4")</t>
  </si>
  <si>
    <t>DRILL SEED (PERM_URBAN_CLAY)</t>
  </si>
  <si>
    <t>VEGETATIVE WATERING</t>
  </si>
  <si>
    <t>FL BS (CMP IN PLC)(TYA GR1-2)(FNAL POS)</t>
  </si>
  <si>
    <t>LIME (COM OR QK)(SLURRY) OR QK(DRY)</t>
  </si>
  <si>
    <t>LIME TRT(SUBGRADE)(6")</t>
  </si>
  <si>
    <t>PRIME COAT(MC-30 OR AE-P)</t>
  </si>
  <si>
    <t>D-GR HMA TY-B PG70-22</t>
  </si>
  <si>
    <t>D-GR HMA TY-C SAC-B PG76-22</t>
  </si>
  <si>
    <t>STA</t>
  </si>
  <si>
    <t>TGL</t>
  </si>
  <si>
    <t>GAL</t>
  </si>
  <si>
    <t>TACK COAT</t>
  </si>
  <si>
    <t>DRILL SHAFT (TRF SIG POLE) (36 IN)</t>
  </si>
  <si>
    <t>RC PIPE (CL IV)(24 IN)</t>
  </si>
  <si>
    <t>SET (PIPE RUNNER ASSEMBLY)</t>
  </si>
  <si>
    <t>SET (TY II) (24 IN) (RCP) (6: 1) (P)</t>
  </si>
  <si>
    <t>BARRICADES, SIGNS AND TRAFFIC HANDLING</t>
  </si>
  <si>
    <t>MO</t>
  </si>
  <si>
    <t>PORTABLE CHANGEABLE MESSAGE SIGN</t>
  </si>
  <si>
    <t>TMA (STATIONARY)</t>
  </si>
  <si>
    <t>DAY</t>
  </si>
  <si>
    <t>TRAFFIC CONTROL</t>
  </si>
  <si>
    <t>SWPPP</t>
  </si>
  <si>
    <t>ROCK FILTER DAMS (INSTALL) (TY 2)</t>
  </si>
  <si>
    <t>ROCK FILTER DAMS (REMOVE)</t>
  </si>
  <si>
    <t>CONSTRUCTION EXITS (INSTALL) (TY 1)</t>
  </si>
  <si>
    <t>CONSTRUCTION EXITS (REMOVE)</t>
  </si>
  <si>
    <t>CONC CURB (TY I)</t>
  </si>
  <si>
    <t>CONDT (PVC) (SCH 80) (2")</t>
  </si>
  <si>
    <t>CONDT (PVC) (SCH 80) (2") (BORE)</t>
  </si>
  <si>
    <t>CONDT (PVC) (SCH 80) (3")</t>
  </si>
  <si>
    <t>TRAFFIC SIGNAL: SH 211</t>
  </si>
  <si>
    <t>CONDT (PVC) (SCH 80) (3") (BORE)</t>
  </si>
  <si>
    <t>ELEC CONDR (NO.6) BARE</t>
  </si>
  <si>
    <t>ELEC CONDR (NO.6) INSULATED</t>
  </si>
  <si>
    <t>TRAY CABLE (4 CONDR) (12 AWG)</t>
  </si>
  <si>
    <t>GROUND BOX TY D (162922)W/APRON</t>
  </si>
  <si>
    <t>ELC SRV TY D 120/240 070(NS)AL(E)TP(O)</t>
  </si>
  <si>
    <t>ALUMINUM SIGNS (TY A)</t>
  </si>
  <si>
    <t>SF</t>
  </si>
  <si>
    <t>IN SM RD SN SUP&amp;AM TY10BWG(1)SA(P)</t>
  </si>
  <si>
    <t>IN SM RD SN SUP&amp;AM TY10BWG(1)SA(T)</t>
  </si>
  <si>
    <t>INSTL OM ASSM (OM-2Z)(WFLX)GND(BI)</t>
  </si>
  <si>
    <t>SIGNING AND PAVEMENT MARKINGS</t>
  </si>
  <si>
    <t>REFL PAV MRK TY I (W)8"(SLD)(100MIL)</t>
  </si>
  <si>
    <t>REFL PAV MRK TY I (W)24"(SLD)(100MIL)</t>
  </si>
  <si>
    <t>REFL PAV MRK TY I (W)(ARROW)(100MIL)</t>
  </si>
  <si>
    <t>REFL PAV MRK TY I (W)(WORD)(100MIL)</t>
  </si>
  <si>
    <t>REFL PAV MRK TY I(Y)(MED NOSE)(100MIL)</t>
  </si>
  <si>
    <t xml:space="preserve"> RE PM TY II (W) 6" (SLD)               </t>
  </si>
  <si>
    <t xml:space="preserve"> RE PM TY II (W) 8" (SLD)               </t>
  </si>
  <si>
    <t xml:space="preserve"> RE PM TY II (W) 24" (SLD)       </t>
  </si>
  <si>
    <t xml:space="preserve"> RE PM TY II (W) (ARROW)                </t>
  </si>
  <si>
    <t xml:space="preserve"> RE PM TY II (W) (WORD)                 </t>
  </si>
  <si>
    <t xml:space="preserve"> RE PM TY II (Y) 6" (SLD)               </t>
  </si>
  <si>
    <t xml:space="preserve"> RE PM TY II (Y) (MED NOSE)             </t>
  </si>
  <si>
    <t>REFL PAV MRK TY I (W)6"(SLD)(100MIL)</t>
  </si>
  <si>
    <t>REFL PAV MRK TY I (Y)6"(SLD)(100MIL)</t>
  </si>
  <si>
    <t xml:space="preserve"> REFL PAV MRKR TY I-C                   </t>
  </si>
  <si>
    <t xml:space="preserve"> REFL PAV MRKR TY II-A-A                </t>
  </si>
  <si>
    <t xml:space="preserve"> ELIM EXT PM &amp; MRKS (4")                </t>
  </si>
  <si>
    <t>PAV SURF PREP FOR MRK (6")</t>
  </si>
  <si>
    <t>PAV SURF PREP FOR MRK (8")</t>
  </si>
  <si>
    <t>PAV SURF PREP FOR MRK (24")</t>
  </si>
  <si>
    <t>PAV SURF PREP FOR MRK (ARROW)</t>
  </si>
  <si>
    <t>PAV SURF PREP FOR MRK (WORD)</t>
  </si>
  <si>
    <t>PAV SURF PREP FOR MRK (MED NOSE)</t>
  </si>
  <si>
    <t>INSTALL HWY TRF SIG (SYSTEM)</t>
  </si>
  <si>
    <t>VEH SIG SEC (12")LED(GRN)</t>
  </si>
  <si>
    <t>VEH SIG SEC (12")LED(GRN ARW)</t>
  </si>
  <si>
    <t>VEH SIG SEC (12")LED(YEL)</t>
  </si>
  <si>
    <t>VEH SIG SEC (12")LED(YEL ARW)</t>
  </si>
  <si>
    <t>VEH SIG SEC (12")LED(RED)</t>
  </si>
  <si>
    <t>VEH SIG SEC (12")LED(RED ARW)</t>
  </si>
  <si>
    <t>BACKPLATE W/REF BRDR(3 SEC)(VENT)ALUM</t>
  </si>
  <si>
    <t>TRF SIG CBL (TY A)(12 AWG)(4 CONDR)</t>
  </si>
  <si>
    <t>TRF SIG CBL (TY A)(12 AWG)(7 CONDR)</t>
  </si>
  <si>
    <t>INS TRF SIG PL AM(S)1 ARM(36')LUM</t>
  </si>
  <si>
    <t>INS TRF SIG PL AM(S)1 ARM(40')LUM</t>
  </si>
  <si>
    <t>INS TRF SIG PL AM(S)1 ARM(44')LUM</t>
  </si>
  <si>
    <t>ITS COM CBL (ETHERNET)</t>
  </si>
  <si>
    <t>RVDS (PRESENCE DETECTION ONLY)</t>
  </si>
  <si>
    <t>RVDS (ADVANCE DETENTION ONLY)</t>
  </si>
  <si>
    <t>SH 211 - BASE BID:</t>
  </si>
  <si>
    <t>SH 211 Turn Lanes at Galm Rd Base Bid:</t>
  </si>
  <si>
    <t>15' Swing Gate</t>
  </si>
  <si>
    <t xml:space="preserve">  f. 7'x7' Junction Box</t>
  </si>
  <si>
    <t>12" RCP</t>
  </si>
  <si>
    <t>BACKPLATE W/REF BRDR(4 SEC)(VENT)ALUM</t>
  </si>
  <si>
    <t>PORT CTB (FUR &amp; INST)(SGL SLOPE)(TY 1)</t>
  </si>
  <si>
    <t>PORT CTB (MOVE)(SGL SLP)(TY 1)</t>
  </si>
  <si>
    <t>PORT CTB (REMOVE)(SGL SLP)(TY 1)</t>
  </si>
  <si>
    <t>CRASH CUSH ATTEN (MOVE &amp; RESET)</t>
  </si>
  <si>
    <t>CRASH CUSH ATTEN (REMOVE)</t>
  </si>
  <si>
    <t>CCA (INSTL)(N)(TL3)(WORK ZONE)</t>
  </si>
  <si>
    <t>ROADWAY</t>
  </si>
  <si>
    <t>14" HDPE</t>
  </si>
  <si>
    <t>ADDENDUM NO. 1</t>
  </si>
  <si>
    <t xml:space="preserve"> 6M-1, 8M-1, Galm Road Phase 4, Royal Albatross &amp; Turn Lanes - TOTAL BASE BID AMOUNT:</t>
  </si>
  <si>
    <t>REDBIRD SUBDIVISION PHASE 2 PLANS OF PROPOSED                                                  SH 211 TURN LANES AT GALM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</si>
</sst>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409]mmmm\ d\,\ yyyy;@"/>
    <numFmt numFmtId="165" formatCode="0."/>
    <numFmt numFmtId="166" formatCode="#,##0.0"/>
    <numFmt numFmtId="167" formatCode="#,##0.000"/>
    <numFmt numFmtId="168" formatCode="#,##0.0000"/>
    <numFmt numFmtId="169" formatCode="0.0"/>
  </numFmts>
  <fonts count="26"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20"/>
      <color theme="1"/>
      <name val="Aptos"/>
      <family val="2"/>
    </font>
    <font>
      <b/>
      <sz val="20"/>
      <color theme="1"/>
      <name val="Aptos"/>
      <family val="2"/>
    </font>
    <font>
      <sz val="11"/>
      <color theme="1"/>
      <name val="Aptos"/>
      <family val="2"/>
    </font>
    <font>
      <sz val="12"/>
      <color theme="1"/>
      <name val="Aptos"/>
      <family val="2"/>
    </font>
    <font>
      <b/>
      <sz val="12"/>
      <color theme="1"/>
      <name val="Aptos"/>
      <family val="2"/>
    </font>
    <font>
      <b/>
      <sz val="11"/>
      <name val="Aptos"/>
      <family val="2"/>
    </font>
    <font>
      <sz val="11"/>
      <name val="Aptos"/>
      <family val="2"/>
    </font>
    <font>
      <sz val="10"/>
      <color theme="1"/>
      <name val="Aptos"/>
      <family val="2"/>
    </font>
    <font>
      <b/>
      <sz val="14"/>
      <color theme="1"/>
      <name val="Aptos"/>
      <family val="2"/>
    </font>
    <font>
      <sz val="12"/>
      <name val="Aptos"/>
      <family val="2"/>
    </font>
    <font>
      <b/>
      <sz val="12"/>
      <name val="Aptos"/>
      <family val="2"/>
    </font>
    <font>
      <b/>
      <sz val="11"/>
      <color theme="1"/>
      <name val="Aptos"/>
      <family val="2"/>
    </font>
    <font>
      <sz val="11"/>
      <name val="Calibri"/>
      <family val="2"/>
      <scheme val="minor"/>
    </font>
    <font>
      <b/>
      <sz val="11"/>
      <color theme="7"/>
      <name val="Aptos"/>
      <family val="2"/>
    </font>
    <font>
      <b/>
      <sz val="12"/>
      <color theme="1"/>
      <name val="Calibri"/>
      <family val="2"/>
      <scheme val="minor"/>
    </font>
    <font>
      <sz val="11"/>
      <color rgb="FF000000"/>
      <name val="Aptos"/>
      <family val="2"/>
    </font>
    <font>
      <sz val="12"/>
      <color rgb="FFFF0000"/>
      <name val="Aptos"/>
      <family val="2"/>
    </font>
    <font>
      <b/>
      <sz val="12"/>
      <color rgb="FFFF0000"/>
      <name val="Aptos"/>
      <family val="2"/>
    </font>
    <font>
      <sz val="11"/>
      <color rgb="FFFF0000"/>
      <name val="Aptos"/>
      <family val="2"/>
    </font>
    <font>
      <b/>
      <sz val="11"/>
      <color rgb="FFFF0000"/>
      <name val="Aptos"/>
      <family val="2"/>
    </font>
    <font>
      <sz val="11"/>
      <color rgb="FFFF0000"/>
      <name val="Calibri"/>
      <family val="2"/>
      <scheme val="minor"/>
    </font>
    <font>
      <b/>
      <sz val="14"/>
      <color rgb="FFC00000"/>
      <name val="Aptos"/>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
      <left/>
      <right/>
      <top/>
      <bottom style="double">
        <color auto="1"/>
      </bottom>
      <diagonal/>
    </border>
  </borders>
  <cellStyleXfs count="5">
    <xf numFmtId="0" fontId="0" fillId="0" borderId="0"/>
    <xf numFmtId="44" fontId="1" fillId="0" borderId="0" applyFont="0" applyFill="0" applyBorder="0" applyAlignment="0" applyProtection="0"/>
    <xf numFmtId="0" fontId="2" fillId="0" borderId="0"/>
    <xf numFmtId="0" fontId="3" fillId="0" borderId="0"/>
    <xf numFmtId="43" fontId="1" fillId="0" borderId="0" applyFont="0" applyFill="0" applyBorder="0" applyAlignment="0" applyProtection="0"/>
  </cellStyleXfs>
  <cellXfs count="228">
    <xf numFmtId="0" fontId="0" fillId="0" borderId="0" xfId="0"/>
    <xf numFmtId="0" fontId="4" fillId="0" borderId="0" xfId="0" applyFont="1"/>
    <xf numFmtId="0" fontId="6" fillId="0" borderId="0" xfId="0" applyFont="1"/>
    <xf numFmtId="0" fontId="7" fillId="0" borderId="0" xfId="0" applyFont="1"/>
    <xf numFmtId="0" fontId="7" fillId="0" borderId="0" xfId="0" applyFont="1" applyAlignment="1">
      <alignment horizontal="right"/>
    </xf>
    <xf numFmtId="0" fontId="8" fillId="0" borderId="0" xfId="0" applyFont="1" applyAlignment="1">
      <alignment horizontal="right"/>
    </xf>
    <xf numFmtId="0" fontId="7" fillId="0" borderId="1" xfId="0" applyFont="1" applyBorder="1"/>
    <xf numFmtId="0" fontId="7" fillId="0" borderId="2" xfId="0" applyFont="1" applyBorder="1"/>
    <xf numFmtId="0" fontId="7" fillId="0" borderId="3" xfId="0" applyFont="1" applyBorder="1" applyAlignment="1" applyProtection="1">
      <alignment horizontal="left"/>
      <protection locked="0"/>
    </xf>
    <xf numFmtId="0" fontId="7" fillId="0" borderId="0" xfId="0" applyFont="1" applyAlignment="1" applyProtection="1">
      <alignment horizontal="left"/>
      <protection locked="0"/>
    </xf>
    <xf numFmtId="0" fontId="9" fillId="0" borderId="0" xfId="0" applyFont="1" applyAlignment="1">
      <alignment horizontal="right"/>
    </xf>
    <xf numFmtId="44" fontId="9" fillId="0" borderId="0" xfId="1" applyFont="1" applyFill="1" applyBorder="1" applyAlignment="1" applyProtection="1">
      <alignment horizontal="right"/>
    </xf>
    <xf numFmtId="44" fontId="9" fillId="0" borderId="0" xfId="1" applyFont="1" applyFill="1" applyBorder="1" applyAlignment="1" applyProtection="1">
      <alignment horizontal="left" shrinkToFit="1"/>
    </xf>
    <xf numFmtId="0" fontId="9" fillId="2" borderId="0" xfId="0" applyFont="1" applyFill="1" applyAlignment="1">
      <alignment horizontal="right"/>
    </xf>
    <xf numFmtId="0" fontId="9" fillId="0" borderId="0" xfId="0" applyFont="1"/>
    <xf numFmtId="165" fontId="11" fillId="0" borderId="0" xfId="0" applyNumberFormat="1" applyFont="1" applyAlignment="1">
      <alignment horizontal="center" vertical="top"/>
    </xf>
    <xf numFmtId="0" fontId="7" fillId="0" borderId="0" xfId="0" applyFont="1" applyAlignment="1">
      <alignment vertical="top"/>
    </xf>
    <xf numFmtId="0" fontId="7" fillId="0" borderId="0" xfId="0" applyFont="1" applyAlignment="1">
      <alignment horizontal="left" vertical="top" wrapText="1"/>
    </xf>
    <xf numFmtId="0" fontId="7" fillId="0" borderId="3" xfId="0" applyFont="1" applyBorder="1"/>
    <xf numFmtId="0" fontId="9" fillId="0" borderId="0" xfId="0" applyFont="1" applyAlignment="1">
      <alignment horizontal="center"/>
    </xf>
    <xf numFmtId="0" fontId="9" fillId="0" borderId="0" xfId="0" applyFont="1" applyAlignment="1">
      <alignment horizontal="center" wrapText="1"/>
    </xf>
    <xf numFmtId="0" fontId="13" fillId="0" borderId="0" xfId="0" applyFont="1"/>
    <xf numFmtId="0" fontId="7" fillId="0" borderId="0" xfId="0" applyFont="1" applyAlignment="1">
      <alignment vertical="center"/>
    </xf>
    <xf numFmtId="0" fontId="10" fillId="0" borderId="2" xfId="0" applyFont="1" applyBorder="1" applyAlignment="1">
      <alignment vertical="center"/>
    </xf>
    <xf numFmtId="0" fontId="10" fillId="0" borderId="2" xfId="0" applyFont="1" applyBorder="1" applyAlignment="1">
      <alignment horizontal="center" vertical="center"/>
    </xf>
    <xf numFmtId="0" fontId="13" fillId="0" borderId="0" xfId="0" applyFont="1" applyAlignment="1">
      <alignment vertical="center"/>
    </xf>
    <xf numFmtId="0" fontId="6" fillId="0" borderId="0" xfId="0" applyFont="1" applyAlignment="1">
      <alignment vertical="center"/>
    </xf>
    <xf numFmtId="165" fontId="10" fillId="0" borderId="0" xfId="0" quotePrefix="1" applyNumberFormat="1" applyFont="1" applyAlignment="1">
      <alignment horizontal="center"/>
    </xf>
    <xf numFmtId="0" fontId="10" fillId="0" borderId="0" xfId="0" applyFont="1"/>
    <xf numFmtId="0" fontId="10" fillId="0" borderId="0" xfId="0" applyFont="1" applyAlignment="1">
      <alignment horizontal="center"/>
    </xf>
    <xf numFmtId="3" fontId="6" fillId="0" borderId="0" xfId="0" applyNumberFormat="1" applyFont="1" applyAlignment="1">
      <alignment horizontal="center"/>
    </xf>
    <xf numFmtId="44" fontId="10" fillId="0" borderId="0" xfId="0" applyNumberFormat="1" applyFont="1" applyProtection="1">
      <protection locked="0"/>
    </xf>
    <xf numFmtId="44" fontId="10" fillId="0" borderId="0" xfId="0" applyNumberFormat="1" applyFont="1"/>
    <xf numFmtId="3" fontId="10" fillId="0" borderId="0" xfId="0" applyNumberFormat="1" applyFont="1" applyAlignment="1">
      <alignment horizontal="center"/>
    </xf>
    <xf numFmtId="44" fontId="10" fillId="0" borderId="5" xfId="0" applyNumberFormat="1" applyFont="1" applyBorder="1" applyProtection="1">
      <protection locked="0"/>
    </xf>
    <xf numFmtId="44" fontId="10" fillId="0" borderId="5" xfId="0" applyNumberFormat="1" applyFont="1" applyBorder="1"/>
    <xf numFmtId="3" fontId="6" fillId="0" borderId="0" xfId="0" applyNumberFormat="1" applyFont="1"/>
    <xf numFmtId="0" fontId="10" fillId="0" borderId="0" xfId="0" applyFont="1" applyAlignment="1">
      <alignment horizontal="right"/>
    </xf>
    <xf numFmtId="0" fontId="9" fillId="0" borderId="2" xfId="0" applyFont="1" applyBorder="1" applyAlignment="1">
      <alignment vertical="center"/>
    </xf>
    <xf numFmtId="3" fontId="6" fillId="0" borderId="2" xfId="0" applyNumberFormat="1" applyFont="1" applyBorder="1" applyAlignment="1">
      <alignment horizontal="center" vertical="center"/>
    </xf>
    <xf numFmtId="44" fontId="10" fillId="0" borderId="2" xfId="0" applyNumberFormat="1" applyFont="1" applyBorder="1" applyAlignment="1">
      <alignment vertical="center"/>
    </xf>
    <xf numFmtId="1" fontId="6" fillId="0" borderId="0" xfId="0" applyNumberFormat="1" applyFont="1" applyAlignment="1">
      <alignment horizontal="center"/>
    </xf>
    <xf numFmtId="4" fontId="6" fillId="0" borderId="0" xfId="0" applyNumberFormat="1" applyFont="1"/>
    <xf numFmtId="166" fontId="6" fillId="0" borderId="0" xfId="0" applyNumberFormat="1" applyFont="1" applyAlignment="1">
      <alignment horizontal="center"/>
    </xf>
    <xf numFmtId="4" fontId="6" fillId="0" borderId="0" xfId="0" applyNumberFormat="1" applyFont="1" applyAlignment="1">
      <alignment horizontal="center"/>
    </xf>
    <xf numFmtId="0" fontId="10" fillId="0" borderId="0" xfId="0" applyFont="1" applyAlignment="1">
      <alignment horizontal="left" indent="2"/>
    </xf>
    <xf numFmtId="166" fontId="10" fillId="0" borderId="0" xfId="0" applyNumberFormat="1" applyFont="1" applyAlignment="1">
      <alignment horizontal="center"/>
    </xf>
    <xf numFmtId="0" fontId="14" fillId="0" borderId="2" xfId="0" applyFont="1" applyBorder="1" applyAlignment="1">
      <alignment horizontal="left" vertical="center"/>
    </xf>
    <xf numFmtId="44" fontId="10" fillId="0" borderId="2" xfId="0" applyNumberFormat="1" applyFont="1" applyBorder="1" applyAlignment="1" applyProtection="1">
      <alignment vertical="center"/>
      <protection locked="0"/>
    </xf>
    <xf numFmtId="0" fontId="13" fillId="0" borderId="2" xfId="0" applyFont="1" applyBorder="1" applyAlignment="1">
      <alignment vertical="center"/>
    </xf>
    <xf numFmtId="165" fontId="10" fillId="0" borderId="0" xfId="0" applyNumberFormat="1" applyFont="1" applyAlignment="1">
      <alignment horizontal="center"/>
    </xf>
    <xf numFmtId="0" fontId="10" fillId="0" borderId="0" xfId="0" applyFont="1" applyAlignment="1">
      <alignment horizontal="left"/>
    </xf>
    <xf numFmtId="167" fontId="6" fillId="0" borderId="0" xfId="0" applyNumberFormat="1" applyFont="1"/>
    <xf numFmtId="168" fontId="6" fillId="0" borderId="0" xfId="0" applyNumberFormat="1" applyFont="1"/>
    <xf numFmtId="0" fontId="10" fillId="0" borderId="0" xfId="3" applyFont="1"/>
    <xf numFmtId="0" fontId="10" fillId="0" borderId="0" xfId="3" applyFont="1" applyAlignment="1">
      <alignment horizontal="center"/>
    </xf>
    <xf numFmtId="3" fontId="6" fillId="0" borderId="0" xfId="3" applyNumberFormat="1" applyFont="1" applyAlignment="1">
      <alignment horizontal="center"/>
    </xf>
    <xf numFmtId="0" fontId="13" fillId="0" borderId="0" xfId="0" applyFont="1" applyAlignment="1">
      <alignment horizontal="right"/>
    </xf>
    <xf numFmtId="3" fontId="6" fillId="0" borderId="0" xfId="0" applyNumberFormat="1" applyFont="1" applyAlignment="1">
      <alignment horizontal="right"/>
    </xf>
    <xf numFmtId="0" fontId="6" fillId="0" borderId="0" xfId="0" applyFont="1" applyAlignment="1">
      <alignment horizontal="right"/>
    </xf>
    <xf numFmtId="44" fontId="6" fillId="0" borderId="5" xfId="0" applyNumberFormat="1" applyFont="1" applyBorder="1"/>
    <xf numFmtId="0" fontId="8" fillId="0" borderId="2" xfId="0" applyFont="1" applyBorder="1" applyAlignment="1">
      <alignment horizontal="left" vertical="center"/>
    </xf>
    <xf numFmtId="0" fontId="6" fillId="0" borderId="2" xfId="0" applyFont="1" applyBorder="1" applyAlignment="1">
      <alignment horizontal="center" vertical="center"/>
    </xf>
    <xf numFmtId="4" fontId="6" fillId="0" borderId="2" xfId="0" applyNumberFormat="1" applyFont="1" applyBorder="1" applyAlignment="1">
      <alignment horizontal="center" vertical="center"/>
    </xf>
    <xf numFmtId="44" fontId="6" fillId="0" borderId="2" xfId="0" applyNumberFormat="1" applyFont="1" applyBorder="1" applyAlignment="1" applyProtection="1">
      <alignment vertical="center"/>
      <protection locked="0"/>
    </xf>
    <xf numFmtId="0" fontId="7" fillId="0" borderId="2" xfId="0" applyFont="1" applyBorder="1" applyAlignment="1">
      <alignment vertical="center"/>
    </xf>
    <xf numFmtId="44" fontId="6" fillId="0" borderId="2" xfId="0" applyNumberFormat="1" applyFont="1" applyBorder="1" applyAlignment="1">
      <alignment vertical="center"/>
    </xf>
    <xf numFmtId="3" fontId="10" fillId="0" borderId="0" xfId="0" applyNumberFormat="1" applyFont="1" applyAlignment="1">
      <alignment horizontal="center" wrapText="1"/>
    </xf>
    <xf numFmtId="44" fontId="6" fillId="0" borderId="5" xfId="0" applyNumberFormat="1" applyFont="1" applyBorder="1" applyProtection="1">
      <protection locked="0"/>
    </xf>
    <xf numFmtId="3" fontId="13" fillId="0" borderId="0" xfId="0" applyNumberFormat="1" applyFont="1"/>
    <xf numFmtId="2" fontId="10" fillId="0" borderId="0" xfId="0" applyNumberFormat="1" applyFont="1" applyAlignment="1">
      <alignment horizontal="center"/>
    </xf>
    <xf numFmtId="2" fontId="6" fillId="0" borderId="0" xfId="0" applyNumberFormat="1" applyFont="1"/>
    <xf numFmtId="44" fontId="6" fillId="0" borderId="0" xfId="0" applyNumberFormat="1" applyFont="1" applyProtection="1">
      <protection locked="0"/>
    </xf>
    <xf numFmtId="44" fontId="6" fillId="0" borderId="0" xfId="0" applyNumberFormat="1" applyFont="1"/>
    <xf numFmtId="165" fontId="6" fillId="0" borderId="0" xfId="0" quotePrefix="1" applyNumberFormat="1" applyFont="1" applyAlignment="1">
      <alignment horizontal="center"/>
    </xf>
    <xf numFmtId="0" fontId="6" fillId="0" borderId="0" xfId="0" applyFont="1" applyAlignment="1">
      <alignment horizontal="left"/>
    </xf>
    <xf numFmtId="0" fontId="6" fillId="0" borderId="0" xfId="0" applyFont="1" applyAlignment="1">
      <alignment horizontal="center"/>
    </xf>
    <xf numFmtId="3" fontId="6" fillId="0" borderId="0" xfId="4" applyNumberFormat="1" applyFont="1" applyFill="1" applyBorder="1" applyAlignment="1">
      <alignment horizontal="center"/>
    </xf>
    <xf numFmtId="3" fontId="10" fillId="0" borderId="0" xfId="0" applyNumberFormat="1" applyFont="1"/>
    <xf numFmtId="0" fontId="6" fillId="0" borderId="4" xfId="0" applyFont="1" applyBorder="1" applyAlignment="1">
      <alignment vertical="center"/>
    </xf>
    <xf numFmtId="44" fontId="15" fillId="0" borderId="4" xfId="0" applyNumberFormat="1" applyFont="1" applyBorder="1" applyAlignment="1">
      <alignment vertical="center"/>
    </xf>
    <xf numFmtId="44" fontId="6" fillId="0" borderId="6" xfId="0" applyNumberFormat="1" applyFont="1" applyBorder="1"/>
    <xf numFmtId="0" fontId="9" fillId="0" borderId="0" xfId="0" applyFont="1" applyAlignment="1" applyProtection="1">
      <alignment horizontal="center"/>
      <protection locked="0"/>
    </xf>
    <xf numFmtId="3" fontId="9" fillId="0" borderId="0" xfId="0" applyNumberFormat="1" applyFont="1" applyAlignment="1" applyProtection="1">
      <alignment horizontal="center"/>
      <protection locked="0"/>
    </xf>
    <xf numFmtId="165" fontId="10" fillId="0" borderId="0" xfId="0" applyNumberFormat="1" applyFont="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3" fontId="6" fillId="0" borderId="0" xfId="0" applyNumberFormat="1" applyFont="1" applyAlignment="1">
      <alignment horizontal="center" vertical="center"/>
    </xf>
    <xf numFmtId="0" fontId="10" fillId="0" borderId="0" xfId="0" applyFont="1" applyAlignment="1">
      <alignment horizontal="right" vertical="center"/>
    </xf>
    <xf numFmtId="44" fontId="10" fillId="0" borderId="5" xfId="0" applyNumberFormat="1" applyFont="1" applyBorder="1" applyAlignment="1">
      <alignment vertical="center"/>
    </xf>
    <xf numFmtId="165" fontId="10" fillId="0" borderId="0" xfId="0" quotePrefix="1" applyNumberFormat="1" applyFont="1" applyAlignment="1">
      <alignment horizontal="center" vertical="center"/>
    </xf>
    <xf numFmtId="4" fontId="6" fillId="0" borderId="0" xfId="0" applyNumberFormat="1" applyFont="1" applyAlignment="1">
      <alignment vertical="center"/>
    </xf>
    <xf numFmtId="0" fontId="6" fillId="0" borderId="0" xfId="0" applyFont="1" applyAlignment="1">
      <alignment horizontal="right" vertical="center"/>
    </xf>
    <xf numFmtId="44" fontId="6" fillId="0" borderId="5" xfId="0" applyNumberFormat="1" applyFont="1" applyBorder="1" applyAlignment="1">
      <alignment vertical="center"/>
    </xf>
    <xf numFmtId="3" fontId="10" fillId="0" borderId="0" xfId="0" applyNumberFormat="1" applyFont="1" applyAlignment="1">
      <alignment horizontal="center" vertical="center"/>
    </xf>
    <xf numFmtId="4" fontId="6" fillId="0" borderId="0" xfId="0" applyNumberFormat="1" applyFont="1" applyAlignment="1">
      <alignment horizontal="center" vertical="center"/>
    </xf>
    <xf numFmtId="0" fontId="16" fillId="0" borderId="0" xfId="0" applyFont="1"/>
    <xf numFmtId="0" fontId="10" fillId="0" borderId="0" xfId="0" applyFont="1" applyAlignment="1">
      <alignment wrapText="1"/>
    </xf>
    <xf numFmtId="3" fontId="16" fillId="0" borderId="0" xfId="0" applyNumberFormat="1" applyFont="1" applyAlignment="1">
      <alignment horizontal="center" vertical="center"/>
    </xf>
    <xf numFmtId="3" fontId="16" fillId="0" borderId="0" xfId="0" applyNumberFormat="1" applyFont="1" applyAlignment="1">
      <alignment horizontal="center"/>
    </xf>
    <xf numFmtId="0" fontId="6" fillId="0" borderId="0" xfId="0" applyFont="1" applyAlignment="1">
      <alignment horizontal="center" vertical="center"/>
    </xf>
    <xf numFmtId="0" fontId="6" fillId="0" borderId="0" xfId="0" applyFont="1" applyAlignment="1">
      <alignment horizontal="left" vertical="center"/>
    </xf>
    <xf numFmtId="44" fontId="10" fillId="0" borderId="0" xfId="1" applyFont="1" applyFill="1" applyBorder="1" applyAlignment="1" applyProtection="1">
      <alignment horizontal="left" shrinkToFit="1"/>
    </xf>
    <xf numFmtId="44" fontId="6" fillId="0" borderId="0" xfId="0" applyNumberFormat="1" applyFont="1" applyAlignment="1">
      <alignment vertical="center"/>
    </xf>
    <xf numFmtId="44" fontId="6" fillId="0" borderId="0" xfId="0" applyNumberFormat="1" applyFont="1" applyAlignment="1" applyProtection="1">
      <alignment vertical="center"/>
      <protection locked="0"/>
    </xf>
    <xf numFmtId="0" fontId="8" fillId="0" borderId="0" xfId="0" applyFont="1" applyAlignment="1">
      <alignment horizontal="left" vertical="center"/>
    </xf>
    <xf numFmtId="0" fontId="17" fillId="0" borderId="0" xfId="0" applyFont="1" applyAlignment="1">
      <alignment horizontal="center"/>
    </xf>
    <xf numFmtId="3" fontId="17" fillId="0" borderId="0" xfId="0" applyNumberFormat="1" applyFont="1" applyAlignment="1">
      <alignment horizontal="center"/>
    </xf>
    <xf numFmtId="0" fontId="15" fillId="0" borderId="0" xfId="0" applyFont="1" applyAlignment="1">
      <alignment horizontal="center"/>
    </xf>
    <xf numFmtId="0" fontId="10" fillId="0" borderId="0" xfId="0" applyFont="1" applyProtection="1">
      <protection locked="0"/>
    </xf>
    <xf numFmtId="0" fontId="18" fillId="0" borderId="0" xfId="0" applyFont="1" applyAlignment="1">
      <alignment horizontal="right"/>
    </xf>
    <xf numFmtId="0" fontId="15" fillId="0" borderId="0" xfId="0" applyFont="1"/>
    <xf numFmtId="165" fontId="9" fillId="0" borderId="0" xfId="0" applyNumberFormat="1" applyFont="1" applyAlignment="1">
      <alignment horizontal="left" vertical="center"/>
    </xf>
    <xf numFmtId="0" fontId="10" fillId="0" borderId="1" xfId="0" applyFont="1" applyBorder="1"/>
    <xf numFmtId="0" fontId="10" fillId="0" borderId="1" xfId="0" applyFont="1" applyBorder="1" applyAlignment="1">
      <alignment vertical="center"/>
    </xf>
    <xf numFmtId="0" fontId="10" fillId="0" borderId="0" xfId="0" applyFont="1" applyAlignment="1">
      <alignment horizontal="left" wrapText="1"/>
    </xf>
    <xf numFmtId="0" fontId="10" fillId="0" borderId="0" xfId="0" applyFont="1" applyAlignment="1">
      <alignment horizontal="center" wrapText="1"/>
    </xf>
    <xf numFmtId="2" fontId="19" fillId="0" borderId="0" xfId="0" applyNumberFormat="1" applyFont="1" applyAlignment="1">
      <alignment horizontal="center" shrinkToFit="1"/>
    </xf>
    <xf numFmtId="1" fontId="19" fillId="0" borderId="0" xfId="0" applyNumberFormat="1" applyFont="1" applyAlignment="1">
      <alignment horizontal="center" shrinkToFit="1"/>
    </xf>
    <xf numFmtId="169" fontId="19" fillId="0" borderId="0" xfId="0" applyNumberFormat="1" applyFont="1" applyAlignment="1">
      <alignment horizontal="center" shrinkToFit="1"/>
    </xf>
    <xf numFmtId="166" fontId="16" fillId="0" borderId="0" xfId="0" applyNumberFormat="1" applyFont="1" applyAlignment="1">
      <alignment horizontal="center" vertical="center"/>
    </xf>
    <xf numFmtId="4" fontId="15" fillId="0" borderId="0" xfId="0" applyNumberFormat="1" applyFont="1"/>
    <xf numFmtId="0" fontId="10" fillId="0" borderId="1" xfId="0" applyFont="1" applyBorder="1" applyProtection="1">
      <protection locked="0"/>
    </xf>
    <xf numFmtId="0" fontId="10" fillId="0" borderId="2" xfId="0" applyFont="1" applyBorder="1" applyProtection="1">
      <protection locked="0"/>
    </xf>
    <xf numFmtId="0" fontId="10" fillId="0" borderId="0" xfId="0" applyFont="1" applyAlignment="1" applyProtection="1">
      <alignment horizontal="center"/>
      <protection locked="0"/>
    </xf>
    <xf numFmtId="2" fontId="10" fillId="0" borderId="0" xfId="0" applyNumberFormat="1" applyFont="1" applyFill="1" applyAlignment="1">
      <alignment horizontal="center"/>
    </xf>
    <xf numFmtId="1" fontId="10" fillId="0" borderId="0" xfId="0" applyNumberFormat="1" applyFont="1" applyFill="1" applyAlignment="1">
      <alignment horizontal="center"/>
    </xf>
    <xf numFmtId="44" fontId="10" fillId="0" borderId="6" xfId="0" applyNumberFormat="1" applyFont="1" applyBorder="1"/>
    <xf numFmtId="0" fontId="10" fillId="0" borderId="0" xfId="0" applyFont="1" applyBorder="1" applyAlignment="1" applyProtection="1">
      <alignment horizontal="center"/>
      <protection locked="0"/>
    </xf>
    <xf numFmtId="0" fontId="6" fillId="0" borderId="3" xfId="0" applyFont="1" applyBorder="1"/>
    <xf numFmtId="44" fontId="10" fillId="0" borderId="0" xfId="0" applyNumberFormat="1" applyFont="1" applyBorder="1" applyProtection="1">
      <protection locked="0"/>
    </xf>
    <xf numFmtId="0" fontId="6" fillId="0" borderId="0" xfId="0" applyFont="1" applyBorder="1"/>
    <xf numFmtId="44" fontId="10" fillId="0" borderId="0" xfId="0" applyNumberFormat="1" applyFont="1" applyBorder="1"/>
    <xf numFmtId="0" fontId="10" fillId="0" borderId="0" xfId="0" applyFont="1" applyAlignment="1">
      <alignment horizontal="left" wrapText="1" indent="2"/>
    </xf>
    <xf numFmtId="169" fontId="6" fillId="0" borderId="0" xfId="0" applyNumberFormat="1" applyFont="1" applyAlignment="1">
      <alignment horizontal="center"/>
    </xf>
    <xf numFmtId="0" fontId="10" fillId="0" borderId="2" xfId="0" applyFont="1" applyBorder="1" applyAlignment="1" applyProtection="1">
      <alignment horizontal="center"/>
      <protection locked="0"/>
    </xf>
    <xf numFmtId="0" fontId="20" fillId="0" borderId="0" xfId="0" applyFont="1"/>
    <xf numFmtId="0" fontId="20" fillId="0" borderId="0" xfId="0" applyFont="1" applyAlignment="1">
      <alignment horizontal="right"/>
    </xf>
    <xf numFmtId="0" fontId="22" fillId="0" borderId="0" xfId="0" applyFont="1"/>
    <xf numFmtId="0" fontId="22" fillId="0" borderId="2" xfId="0" applyFont="1" applyBorder="1" applyAlignment="1">
      <alignment vertical="center"/>
    </xf>
    <xf numFmtId="0" fontId="22" fillId="0" borderId="2" xfId="0" applyFont="1" applyBorder="1" applyAlignment="1">
      <alignment horizontal="center" vertical="center"/>
    </xf>
    <xf numFmtId="0" fontId="20" fillId="0" borderId="0" xfId="0" applyFont="1" applyAlignment="1">
      <alignment vertical="center"/>
    </xf>
    <xf numFmtId="165" fontId="22" fillId="0" borderId="0" xfId="0" quotePrefix="1" applyNumberFormat="1" applyFont="1" applyAlignment="1">
      <alignment horizontal="center"/>
    </xf>
    <xf numFmtId="0" fontId="22" fillId="0" borderId="0" xfId="0" applyFont="1" applyFill="1" applyAlignment="1">
      <alignment horizontal="left" vertical="center"/>
    </xf>
    <xf numFmtId="0" fontId="22" fillId="0" borderId="0" xfId="0" applyFont="1" applyFill="1" applyAlignment="1">
      <alignment horizontal="center" vertical="center"/>
    </xf>
    <xf numFmtId="1" fontId="22" fillId="0" borderId="0" xfId="0" applyNumberFormat="1" applyFont="1" applyFill="1" applyAlignment="1">
      <alignment horizontal="center"/>
    </xf>
    <xf numFmtId="44" fontId="22" fillId="0" borderId="5" xfId="0" applyNumberFormat="1" applyFont="1" applyBorder="1" applyProtection="1">
      <protection locked="0"/>
    </xf>
    <xf numFmtId="44" fontId="22" fillId="0" borderId="5" xfId="0" applyNumberFormat="1" applyFont="1" applyBorder="1"/>
    <xf numFmtId="0" fontId="22" fillId="0" borderId="0" xfId="0" applyFont="1" applyFill="1" applyAlignment="1">
      <alignment horizontal="center"/>
    </xf>
    <xf numFmtId="0" fontId="22" fillId="0" borderId="0" xfId="0" applyFont="1" applyAlignment="1">
      <alignment horizontal="center"/>
    </xf>
    <xf numFmtId="44" fontId="22" fillId="0" borderId="0" xfId="0" applyNumberFormat="1" applyFont="1" applyProtection="1">
      <protection locked="0"/>
    </xf>
    <xf numFmtId="44" fontId="22" fillId="0" borderId="6" xfId="0" applyNumberFormat="1" applyFont="1" applyBorder="1"/>
    <xf numFmtId="165" fontId="22" fillId="0" borderId="0" xfId="0" applyNumberFormat="1" applyFont="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0" fontId="22" fillId="0" borderId="0" xfId="0" applyFont="1" applyAlignment="1">
      <alignment horizontal="right" vertical="center"/>
    </xf>
    <xf numFmtId="44" fontId="22" fillId="0" borderId="5" xfId="0" applyNumberFormat="1" applyFont="1" applyBorder="1" applyAlignment="1">
      <alignment vertical="center"/>
    </xf>
    <xf numFmtId="3" fontId="22" fillId="0" borderId="0" xfId="0" applyNumberFormat="1" applyFont="1" applyAlignment="1">
      <alignment horizontal="center"/>
    </xf>
    <xf numFmtId="0" fontId="22" fillId="0" borderId="0" xfId="0" applyFont="1" applyAlignment="1">
      <alignment horizontal="right"/>
    </xf>
    <xf numFmtId="44" fontId="22" fillId="0" borderId="0" xfId="0" applyNumberFormat="1" applyFont="1"/>
    <xf numFmtId="0" fontId="23" fillId="0" borderId="2" xfId="0" applyFont="1" applyBorder="1" applyAlignment="1">
      <alignment vertical="center"/>
    </xf>
    <xf numFmtId="3" fontId="22" fillId="0" borderId="2" xfId="0" applyNumberFormat="1" applyFont="1" applyBorder="1" applyAlignment="1">
      <alignment horizontal="center" vertical="center"/>
    </xf>
    <xf numFmtId="44" fontId="22" fillId="0" borderId="2" xfId="0" applyNumberFormat="1" applyFont="1" applyBorder="1" applyAlignment="1">
      <alignment vertical="center"/>
    </xf>
    <xf numFmtId="165" fontId="22" fillId="0" borderId="0" xfId="0" applyNumberFormat="1" applyFont="1" applyAlignment="1">
      <alignment horizontal="center"/>
    </xf>
    <xf numFmtId="165" fontId="22" fillId="0" borderId="0" xfId="0" quotePrefix="1" applyNumberFormat="1" applyFont="1" applyAlignment="1">
      <alignment horizontal="center" vertical="center"/>
    </xf>
    <xf numFmtId="4" fontId="22" fillId="0" borderId="0" xfId="0" applyNumberFormat="1" applyFont="1" applyAlignment="1">
      <alignment horizontal="center" vertical="center"/>
    </xf>
    <xf numFmtId="0" fontId="21" fillId="0" borderId="2" xfId="0" applyFont="1" applyBorder="1" applyAlignment="1">
      <alignment horizontal="left" vertical="center"/>
    </xf>
    <xf numFmtId="44" fontId="22" fillId="0" borderId="2" xfId="0" applyNumberFormat="1" applyFont="1" applyBorder="1" applyAlignment="1" applyProtection="1">
      <alignment vertical="center"/>
      <protection locked="0"/>
    </xf>
    <xf numFmtId="0" fontId="20" fillId="0" borderId="2" xfId="0" applyFont="1" applyBorder="1" applyAlignment="1">
      <alignment vertical="center"/>
    </xf>
    <xf numFmtId="0" fontId="22" fillId="0" borderId="0" xfId="3" applyFont="1"/>
    <xf numFmtId="0" fontId="22" fillId="0" borderId="0" xfId="3" applyFont="1" applyAlignment="1">
      <alignment horizontal="center"/>
    </xf>
    <xf numFmtId="3" fontId="22" fillId="0" borderId="0" xfId="3" applyNumberFormat="1" applyFont="1" applyAlignment="1">
      <alignment horizontal="center"/>
    </xf>
    <xf numFmtId="0" fontId="22" fillId="0" borderId="0" xfId="0" applyFont="1" applyAlignment="1">
      <alignment horizontal="left" vertical="center"/>
    </xf>
    <xf numFmtId="4" fontId="22" fillId="0" borderId="2" xfId="0" applyNumberFormat="1" applyFont="1" applyBorder="1" applyAlignment="1">
      <alignment horizontal="center" vertical="center"/>
    </xf>
    <xf numFmtId="4" fontId="22" fillId="0" borderId="0" xfId="0" applyNumberFormat="1" applyFont="1" applyAlignment="1">
      <alignment horizontal="center"/>
    </xf>
    <xf numFmtId="0" fontId="22" fillId="0" borderId="4" xfId="0" applyFont="1" applyBorder="1" applyAlignment="1">
      <alignment vertical="center"/>
    </xf>
    <xf numFmtId="44" fontId="23" fillId="0" borderId="4" xfId="0" applyNumberFormat="1" applyFont="1" applyBorder="1" applyAlignment="1">
      <alignment vertical="center"/>
    </xf>
    <xf numFmtId="0" fontId="15" fillId="0" borderId="0" xfId="0" applyFont="1" applyAlignment="1">
      <alignment horizontal="right"/>
    </xf>
    <xf numFmtId="0" fontId="6" fillId="0" borderId="1" xfId="0" applyFont="1" applyBorder="1" applyProtection="1">
      <protection locked="0"/>
    </xf>
    <xf numFmtId="44" fontId="15" fillId="0" borderId="0" xfId="1" applyFont="1" applyFill="1" applyBorder="1" applyAlignment="1" applyProtection="1">
      <alignment horizontal="right"/>
    </xf>
    <xf numFmtId="0" fontId="6" fillId="0" borderId="2" xfId="0" applyFont="1" applyBorder="1" applyProtection="1">
      <protection locked="0"/>
    </xf>
    <xf numFmtId="44" fontId="6" fillId="0" borderId="0" xfId="1" applyFont="1" applyFill="1" applyBorder="1" applyAlignment="1" applyProtection="1">
      <alignment horizontal="left" shrinkToFit="1"/>
    </xf>
    <xf numFmtId="0" fontId="6" fillId="0" borderId="0" xfId="0" applyFont="1" applyProtection="1">
      <protection locked="0"/>
    </xf>
    <xf numFmtId="0" fontId="15" fillId="0" borderId="0" xfId="0" applyFont="1" applyAlignment="1">
      <alignment horizontal="center" wrapText="1"/>
    </xf>
    <xf numFmtId="1" fontId="22" fillId="0" borderId="0" xfId="0" applyNumberFormat="1" applyFont="1" applyAlignment="1">
      <alignment horizontal="center"/>
    </xf>
    <xf numFmtId="0" fontId="22" fillId="0" borderId="0" xfId="0" applyFont="1" applyAlignment="1">
      <alignment horizontal="left"/>
    </xf>
    <xf numFmtId="166" fontId="24" fillId="0" borderId="0" xfId="0" applyNumberFormat="1" applyFont="1" applyAlignment="1">
      <alignment horizontal="center" vertical="center"/>
    </xf>
    <xf numFmtId="165" fontId="22" fillId="0" borderId="0" xfId="0" quotePrefix="1" applyNumberFormat="1" applyFont="1" applyFill="1" applyAlignment="1">
      <alignment horizontal="center"/>
    </xf>
    <xf numFmtId="0" fontId="22" fillId="0" borderId="0" xfId="0" applyFont="1" applyFill="1" applyAlignment="1">
      <alignment horizontal="left"/>
    </xf>
    <xf numFmtId="44" fontId="22" fillId="0" borderId="5" xfId="0" applyNumberFormat="1" applyFont="1" applyFill="1" applyBorder="1" applyProtection="1">
      <protection locked="0"/>
    </xf>
    <xf numFmtId="0" fontId="20" fillId="0" borderId="0" xfId="0" applyFont="1" applyFill="1"/>
    <xf numFmtId="44" fontId="22" fillId="0" borderId="5" xfId="0" applyNumberFormat="1" applyFont="1" applyFill="1" applyBorder="1"/>
    <xf numFmtId="44" fontId="10" fillId="0" borderId="5" xfId="0" applyNumberFormat="1" applyFont="1" applyFill="1" applyBorder="1" applyProtection="1">
      <protection locked="0"/>
    </xf>
    <xf numFmtId="3" fontId="22" fillId="0" borderId="0" xfId="0" applyNumberFormat="1" applyFont="1" applyFill="1" applyAlignment="1">
      <alignment horizontal="center"/>
    </xf>
    <xf numFmtId="0" fontId="5" fillId="0" borderId="0" xfId="0" applyFont="1" applyAlignment="1">
      <alignment wrapText="1"/>
    </xf>
    <xf numFmtId="0" fontId="7" fillId="0" borderId="0" xfId="0" applyFont="1" applyAlignment="1"/>
    <xf numFmtId="44" fontId="22" fillId="0" borderId="5" xfId="0" applyNumberFormat="1" applyFont="1" applyBorder="1" applyAlignment="1" applyProtection="1">
      <protection locked="0"/>
    </xf>
    <xf numFmtId="0" fontId="22" fillId="0" borderId="0" xfId="0" applyFont="1" applyAlignment="1"/>
    <xf numFmtId="44" fontId="22" fillId="0" borderId="5" xfId="0" applyNumberFormat="1" applyFont="1" applyBorder="1" applyAlignment="1"/>
    <xf numFmtId="0" fontId="20" fillId="0" borderId="0" xfId="0" applyFont="1" applyAlignment="1"/>
    <xf numFmtId="0" fontId="6" fillId="0" borderId="0" xfId="0" applyFont="1" applyAlignment="1"/>
    <xf numFmtId="3" fontId="6" fillId="0" borderId="0" xfId="0" applyNumberFormat="1" applyFont="1" applyAlignment="1"/>
    <xf numFmtId="0" fontId="25" fillId="0" borderId="0" xfId="0" applyFont="1" applyAlignment="1">
      <alignment horizontal="center" vertical="center"/>
    </xf>
    <xf numFmtId="0" fontId="5" fillId="0" borderId="0" xfId="0" applyFont="1" applyAlignment="1">
      <alignment horizontal="center" vertical="center"/>
    </xf>
    <xf numFmtId="44" fontId="9" fillId="0" borderId="7" xfId="1" applyFont="1" applyFill="1" applyBorder="1" applyAlignment="1" applyProtection="1">
      <alignment horizontal="left" shrinkToFit="1"/>
    </xf>
    <xf numFmtId="44" fontId="10" fillId="0" borderId="0" xfId="1" applyFont="1" applyFill="1" applyBorder="1" applyAlignment="1" applyProtection="1">
      <alignment horizontal="left" shrinkToFit="1"/>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44" fontId="9" fillId="0" borderId="0" xfId="1" applyFont="1" applyFill="1" applyBorder="1" applyAlignment="1" applyProtection="1">
      <alignment horizontal="right"/>
    </xf>
    <xf numFmtId="0" fontId="5" fillId="0" borderId="0" xfId="0" applyFont="1" applyAlignment="1">
      <alignment horizontal="center"/>
    </xf>
    <xf numFmtId="0" fontId="25" fillId="0" borderId="0" xfId="0" applyFont="1" applyAlignment="1">
      <alignment horizontal="center" vertical="center"/>
    </xf>
    <xf numFmtId="164" fontId="7" fillId="0" borderId="1" xfId="0" applyNumberFormat="1" applyFont="1" applyBorder="1" applyAlignment="1" applyProtection="1">
      <alignment horizontal="left"/>
      <protection locked="0"/>
    </xf>
    <xf numFmtId="0" fontId="7" fillId="0" borderId="1" xfId="0" applyFont="1" applyBorder="1" applyAlignment="1" applyProtection="1">
      <alignment horizontal="center"/>
      <protection locked="0"/>
    </xf>
    <xf numFmtId="0" fontId="11" fillId="0" borderId="0" xfId="0" applyFont="1" applyAlignment="1">
      <alignment horizontal="justify" vertical="top" wrapText="1"/>
    </xf>
    <xf numFmtId="165" fontId="9" fillId="0" borderId="2" xfId="0" applyNumberFormat="1" applyFont="1" applyBorder="1" applyAlignment="1">
      <alignment horizontal="left" vertical="center"/>
    </xf>
    <xf numFmtId="0" fontId="8" fillId="0" borderId="4" xfId="0" applyFont="1" applyBorder="1" applyAlignment="1">
      <alignment horizontal="right" vertical="center"/>
    </xf>
    <xf numFmtId="0" fontId="11" fillId="0" borderId="0" xfId="0" applyFont="1" applyAlignment="1">
      <alignment horizontal="justify" vertical="top"/>
    </xf>
    <xf numFmtId="0" fontId="12" fillId="0" borderId="0" xfId="0" applyFont="1" applyAlignment="1">
      <alignment horizontal="left"/>
    </xf>
    <xf numFmtId="44" fontId="10" fillId="0" borderId="1" xfId="1" applyFont="1" applyFill="1" applyBorder="1" applyAlignment="1" applyProtection="1">
      <alignment horizontal="left" shrinkToFit="1"/>
    </xf>
    <xf numFmtId="44" fontId="9" fillId="0" borderId="0" xfId="1" applyFont="1" applyFill="1" applyBorder="1" applyAlignment="1" applyProtection="1">
      <alignment horizontal="left" shrinkToFit="1"/>
    </xf>
    <xf numFmtId="0" fontId="5" fillId="0" borderId="0" xfId="0" applyFont="1" applyAlignment="1">
      <alignment horizontal="center" wrapText="1"/>
    </xf>
    <xf numFmtId="0" fontId="5" fillId="0" borderId="0" xfId="0" applyFont="1" applyAlignment="1">
      <alignment horizontal="center" vertical="center"/>
    </xf>
    <xf numFmtId="165" fontId="23" fillId="0" borderId="2" xfId="0" applyNumberFormat="1" applyFont="1" applyBorder="1" applyAlignment="1">
      <alignment horizontal="left" vertical="center"/>
    </xf>
    <xf numFmtId="0" fontId="21" fillId="0" borderId="4" xfId="0" applyFont="1" applyBorder="1" applyAlignment="1">
      <alignment horizontal="right" vertical="center"/>
    </xf>
    <xf numFmtId="44" fontId="6" fillId="0" borderId="1" xfId="1" applyFont="1" applyFill="1" applyBorder="1" applyAlignment="1" applyProtection="1">
      <alignment horizontal="left" shrinkToFit="1"/>
    </xf>
    <xf numFmtId="44" fontId="15" fillId="0" borderId="0" xfId="1" applyFont="1" applyFill="1" applyBorder="1" applyAlignment="1" applyProtection="1">
      <alignment horizontal="left" shrinkToFit="1"/>
    </xf>
    <xf numFmtId="0" fontId="4" fillId="0" borderId="0" xfId="0" applyFont="1" applyAlignment="1">
      <alignment vertical="center"/>
    </xf>
  </cellXfs>
  <cellStyles count="5">
    <cellStyle name="Comma" xfId="4" builtinId="3"/>
    <cellStyle name="Currency" xfId="1" builtinId="4"/>
    <cellStyle name="Normal" xfId="0" builtinId="0"/>
    <cellStyle name="Normal 2" xfId="2" xr:uid="{C79541BF-90BA-41DB-9A7E-9A9DEF252263}"/>
    <cellStyle name="Normal 3" xfId="3" xr:uid="{AA9B0F4B-8C38-4CE9-A0C5-51BAB584A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4D37-E389-49C6-A24A-732D8E726905}">
  <sheetPr>
    <pageSetUpPr fitToPage="1"/>
  </sheetPr>
  <dimension ref="A1:L187"/>
  <sheetViews>
    <sheetView view="pageBreakPreview" zoomScaleNormal="85" zoomScaleSheetLayoutView="100" workbookViewId="0">
      <selection activeCell="C96" sqref="C96"/>
    </sheetView>
  </sheetViews>
  <sheetFormatPr defaultRowHeight="14.4" x14ac:dyDescent="0.3"/>
  <cols>
    <col min="1" max="1" width="3.6640625" customWidth="1"/>
    <col min="2" max="2" width="5.5546875" customWidth="1"/>
    <col min="3" max="3" width="52" customWidth="1"/>
    <col min="4" max="4" width="8.33203125" customWidth="1"/>
    <col min="5" max="5" width="12" customWidth="1"/>
    <col min="6" max="6" width="20.33203125" customWidth="1"/>
    <col min="7" max="7" width="2" customWidth="1"/>
    <col min="8" max="8" width="20.6640625" customWidth="1"/>
    <col min="9" max="9" width="3.6640625" customWidth="1"/>
    <col min="10" max="10" width="9.88671875" bestFit="1" customWidth="1"/>
  </cols>
  <sheetData>
    <row r="1" spans="1:9" s="2" customFormat="1" ht="25.8" x14ac:dyDescent="0.5">
      <c r="A1" s="1"/>
      <c r="B1" s="210" t="s">
        <v>105</v>
      </c>
      <c r="C1" s="210"/>
      <c r="D1" s="210"/>
      <c r="E1" s="210"/>
      <c r="F1" s="210"/>
      <c r="G1" s="210"/>
      <c r="H1" s="210"/>
      <c r="I1" s="1"/>
    </row>
    <row r="2" spans="1:9" s="2" customFormat="1" ht="25.8" x14ac:dyDescent="0.5">
      <c r="A2" s="1"/>
      <c r="B2" s="210" t="s">
        <v>46</v>
      </c>
      <c r="C2" s="210"/>
      <c r="D2" s="210"/>
      <c r="E2" s="210"/>
      <c r="F2" s="210"/>
      <c r="G2" s="210"/>
      <c r="H2" s="210"/>
      <c r="I2" s="1"/>
    </row>
    <row r="3" spans="1:9" s="2" customFormat="1" ht="24" customHeight="1" x14ac:dyDescent="0.5">
      <c r="A3" s="1"/>
      <c r="B3" s="211" t="s">
        <v>310</v>
      </c>
      <c r="C3" s="211"/>
      <c r="D3" s="211"/>
      <c r="E3" s="211"/>
      <c r="F3" s="211"/>
      <c r="G3" s="211"/>
      <c r="H3" s="211"/>
      <c r="I3" s="1"/>
    </row>
    <row r="4" spans="1:9" s="2" customFormat="1" ht="13.8" customHeight="1" x14ac:dyDescent="0.5">
      <c r="A4" s="1"/>
      <c r="B4" s="203"/>
      <c r="C4" s="203"/>
      <c r="D4" s="203"/>
      <c r="E4" s="203"/>
      <c r="F4" s="203"/>
      <c r="G4" s="203"/>
      <c r="H4" s="203"/>
      <c r="I4" s="1"/>
    </row>
    <row r="5" spans="1:9" s="2" customFormat="1" ht="24.6" customHeight="1" x14ac:dyDescent="0.3">
      <c r="A5" s="3"/>
      <c r="B5" s="3"/>
      <c r="C5" s="4" t="s">
        <v>0</v>
      </c>
      <c r="D5" s="212"/>
      <c r="E5" s="212"/>
      <c r="F5" s="212"/>
      <c r="G5" s="3"/>
      <c r="H5" s="3"/>
      <c r="I5" s="3"/>
    </row>
    <row r="6" spans="1:9" s="2" customFormat="1" ht="24.6" customHeight="1" x14ac:dyDescent="0.3">
      <c r="A6" s="3"/>
      <c r="B6" s="3"/>
      <c r="C6" s="5" t="s">
        <v>1</v>
      </c>
      <c r="D6" s="213"/>
      <c r="E6" s="213"/>
      <c r="F6" s="213"/>
      <c r="G6" s="213"/>
      <c r="H6" s="213"/>
      <c r="I6" s="3"/>
    </row>
    <row r="7" spans="1:9" s="2" customFormat="1" ht="24.6" customHeight="1" x14ac:dyDescent="0.3">
      <c r="A7" s="3"/>
      <c r="B7" s="3"/>
      <c r="C7" s="4" t="s">
        <v>2</v>
      </c>
      <c r="D7" s="207"/>
      <c r="E7" s="207"/>
      <c r="F7" s="207"/>
      <c r="G7" s="6"/>
      <c r="H7" s="6"/>
      <c r="I7" s="3"/>
    </row>
    <row r="8" spans="1:9" s="2" customFormat="1" ht="24.6" customHeight="1" x14ac:dyDescent="0.3">
      <c r="A8" s="3"/>
      <c r="B8" s="3"/>
      <c r="C8" s="4" t="s">
        <v>3</v>
      </c>
      <c r="D8" s="208"/>
      <c r="E8" s="208"/>
      <c r="F8" s="208"/>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2"/>
      <c r="E10" s="122"/>
      <c r="F10" s="11" t="s">
        <v>104</v>
      </c>
      <c r="G10" s="206">
        <f>SUM(H170)</f>
        <v>0</v>
      </c>
      <c r="H10" s="206"/>
    </row>
    <row r="11" spans="1:9" s="2" customFormat="1" ht="21.6" customHeight="1" x14ac:dyDescent="0.3">
      <c r="C11" s="10" t="s">
        <v>50</v>
      </c>
      <c r="D11" s="122"/>
      <c r="E11" s="135"/>
      <c r="F11" s="11" t="s">
        <v>181</v>
      </c>
      <c r="G11" s="206">
        <f>SUM('8M-1'!G10:H10)</f>
        <v>0</v>
      </c>
      <c r="H11" s="206"/>
    </row>
    <row r="12" spans="1:9" s="2" customFormat="1" ht="21.6" customHeight="1" x14ac:dyDescent="0.3">
      <c r="D12" s="129"/>
      <c r="E12" s="124"/>
      <c r="F12" s="11" t="s">
        <v>182</v>
      </c>
      <c r="G12" s="206">
        <f>SUM('GALM ROAD PH 4'!G10:H10)</f>
        <v>0</v>
      </c>
      <c r="H12" s="206"/>
    </row>
    <row r="13" spans="1:9" s="2" customFormat="1" ht="21.6" customHeight="1" x14ac:dyDescent="0.3">
      <c r="D13" s="131"/>
      <c r="E13" s="109"/>
      <c r="F13" s="11" t="s">
        <v>183</v>
      </c>
      <c r="G13" s="206">
        <f>SUM('ROYAL ALBATROSS'!G10:H10)</f>
        <v>0</v>
      </c>
      <c r="H13" s="206"/>
    </row>
    <row r="14" spans="1:9" s="2" customFormat="1" ht="21.6" customHeight="1" x14ac:dyDescent="0.3">
      <c r="D14" s="131"/>
      <c r="E14" s="109"/>
      <c r="F14" s="11" t="s">
        <v>297</v>
      </c>
      <c r="G14" s="206">
        <f>SUM('SH 211 TURN LANES AT GALM RD'!H127)</f>
        <v>0</v>
      </c>
      <c r="H14" s="206"/>
    </row>
    <row r="15" spans="1:9" s="2" customFormat="1" ht="15.6" customHeight="1" x14ac:dyDescent="0.3">
      <c r="C15" s="10"/>
      <c r="D15" s="128"/>
      <c r="E15" s="124"/>
      <c r="F15" s="11"/>
      <c r="G15" s="206"/>
      <c r="H15" s="206"/>
    </row>
    <row r="16" spans="1:9" s="2" customFormat="1" ht="23.4" customHeight="1" thickBot="1" x14ac:dyDescent="0.35">
      <c r="A16" s="209" t="s">
        <v>311</v>
      </c>
      <c r="B16" s="209"/>
      <c r="C16" s="209"/>
      <c r="D16" s="209"/>
      <c r="E16" s="209"/>
      <c r="F16" s="209"/>
      <c r="G16" s="205">
        <f>SUM(G10:H14)</f>
        <v>0</v>
      </c>
      <c r="H16" s="205"/>
    </row>
    <row r="17" spans="1:9" s="2" customFormat="1" ht="15.6" customHeight="1" thickTop="1" x14ac:dyDescent="0.3">
      <c r="C17" s="13"/>
      <c r="D17" s="14"/>
      <c r="E17" s="14"/>
      <c r="F17" s="11"/>
      <c r="G17" s="12"/>
      <c r="H17" s="12"/>
    </row>
    <row r="18" spans="1:9" s="2" customFormat="1" ht="31.95" customHeight="1" x14ac:dyDescent="0.3">
      <c r="A18" s="15">
        <v>1</v>
      </c>
      <c r="B18" s="214" t="s">
        <v>4</v>
      </c>
      <c r="C18" s="217"/>
      <c r="D18" s="217"/>
      <c r="E18" s="217"/>
      <c r="F18" s="217"/>
      <c r="G18" s="217"/>
      <c r="H18" s="217"/>
      <c r="I18" s="217"/>
    </row>
    <row r="19" spans="1:9" s="2" customFormat="1" ht="30.6" customHeight="1" x14ac:dyDescent="0.3">
      <c r="A19" s="15">
        <v>2</v>
      </c>
      <c r="B19" s="214" t="s">
        <v>5</v>
      </c>
      <c r="C19" s="214"/>
      <c r="D19" s="214"/>
      <c r="E19" s="214"/>
      <c r="F19" s="214"/>
      <c r="G19" s="214"/>
      <c r="H19" s="214"/>
      <c r="I19" s="214"/>
    </row>
    <row r="20" spans="1:9" s="2" customFormat="1" ht="31.2" customHeight="1" x14ac:dyDescent="0.3">
      <c r="A20" s="15">
        <v>3</v>
      </c>
      <c r="B20" s="214" t="s">
        <v>6</v>
      </c>
      <c r="C20" s="214"/>
      <c r="D20" s="214"/>
      <c r="E20" s="214"/>
      <c r="F20" s="214"/>
      <c r="G20" s="214"/>
      <c r="H20" s="214"/>
      <c r="I20" s="214"/>
    </row>
    <row r="21" spans="1:9" s="2" customFormat="1" ht="17.25" customHeight="1" x14ac:dyDescent="0.3">
      <c r="A21" s="16"/>
      <c r="B21" s="17"/>
      <c r="C21" s="17"/>
      <c r="D21" s="17"/>
      <c r="E21" s="17"/>
      <c r="F21" s="17"/>
      <c r="G21" s="17"/>
      <c r="H21" s="17"/>
      <c r="I21" s="17"/>
    </row>
    <row r="22" spans="1:9" s="2" customFormat="1" ht="18.600000000000001" customHeight="1" x14ac:dyDescent="0.3">
      <c r="A22" s="3"/>
      <c r="B22" s="3"/>
      <c r="C22" s="4" t="s">
        <v>7</v>
      </c>
      <c r="D22" s="6"/>
      <c r="E22" s="6"/>
      <c r="F22" s="6"/>
      <c r="G22" s="6"/>
      <c r="H22" s="6"/>
      <c r="I22" s="3"/>
    </row>
    <row r="23" spans="1:9" s="2" customFormat="1" ht="18.600000000000001" customHeight="1" x14ac:dyDescent="0.3">
      <c r="A23" s="3"/>
      <c r="B23" s="3"/>
      <c r="C23" s="3"/>
      <c r="D23" s="18" t="s">
        <v>8</v>
      </c>
      <c r="E23" s="18"/>
      <c r="F23" s="18"/>
      <c r="G23" s="3"/>
      <c r="H23" s="3"/>
      <c r="I23" s="3"/>
    </row>
    <row r="24" spans="1:9" s="2" customFormat="1" ht="31.95" customHeight="1" x14ac:dyDescent="0.3">
      <c r="A24" s="3"/>
      <c r="B24" s="3"/>
      <c r="C24" s="4" t="s">
        <v>7</v>
      </c>
      <c r="D24" s="6" t="s">
        <v>9</v>
      </c>
      <c r="E24" s="6"/>
      <c r="F24" s="6"/>
      <c r="G24" s="6"/>
      <c r="H24" s="6"/>
      <c r="I24" s="3"/>
    </row>
    <row r="25" spans="1:9" s="2" customFormat="1" ht="18.600000000000001" customHeight="1" x14ac:dyDescent="0.3">
      <c r="A25" s="3"/>
      <c r="B25" s="3"/>
      <c r="C25" s="3"/>
      <c r="D25" s="3" t="s">
        <v>8</v>
      </c>
      <c r="E25" s="3"/>
      <c r="F25" s="3"/>
      <c r="G25" s="3"/>
      <c r="H25" s="3"/>
      <c r="I25" s="3"/>
    </row>
    <row r="26" spans="1:9" s="2" customFormat="1" ht="22.95" customHeight="1" x14ac:dyDescent="0.35">
      <c r="A26" s="3"/>
      <c r="B26" s="218"/>
      <c r="C26" s="218"/>
      <c r="D26" s="3"/>
      <c r="E26" s="3"/>
      <c r="F26" s="3"/>
      <c r="G26" s="3"/>
      <c r="H26" s="3"/>
      <c r="I26" s="3"/>
    </row>
    <row r="27" spans="1:9" s="2" customFormat="1" ht="28.8" x14ac:dyDescent="0.3">
      <c r="A27" s="3"/>
      <c r="B27" s="20" t="s">
        <v>83</v>
      </c>
      <c r="C27" s="19" t="s">
        <v>10</v>
      </c>
      <c r="D27" s="19" t="s">
        <v>11</v>
      </c>
      <c r="E27" s="19" t="s">
        <v>12</v>
      </c>
      <c r="F27" s="20" t="s">
        <v>13</v>
      </c>
      <c r="G27" s="19"/>
      <c r="H27" s="19" t="s">
        <v>14</v>
      </c>
      <c r="I27" s="21"/>
    </row>
    <row r="28" spans="1:9" s="26" customFormat="1" ht="18.600000000000001" customHeight="1" x14ac:dyDescent="0.3">
      <c r="A28" s="22"/>
      <c r="B28" s="215" t="s">
        <v>40</v>
      </c>
      <c r="C28" s="215"/>
      <c r="D28" s="23"/>
      <c r="E28" s="24"/>
      <c r="F28" s="23"/>
      <c r="G28" s="23"/>
      <c r="H28" s="23"/>
      <c r="I28" s="25"/>
    </row>
    <row r="29" spans="1:9" s="2" customFormat="1" ht="21.6" customHeight="1" x14ac:dyDescent="0.3">
      <c r="A29" s="3"/>
      <c r="B29" s="27">
        <v>1</v>
      </c>
      <c r="C29" s="28" t="s">
        <v>60</v>
      </c>
      <c r="D29" s="29"/>
      <c r="E29" s="30"/>
      <c r="F29" s="31"/>
      <c r="G29" s="28"/>
      <c r="H29" s="32"/>
      <c r="I29" s="21"/>
    </row>
    <row r="30" spans="1:9" s="2" customFormat="1" ht="21.6" customHeight="1" x14ac:dyDescent="0.3">
      <c r="A30" s="3"/>
      <c r="B30" s="27"/>
      <c r="C30" s="45" t="s">
        <v>111</v>
      </c>
      <c r="D30" s="29" t="s">
        <v>15</v>
      </c>
      <c r="E30" s="33">
        <v>11190</v>
      </c>
      <c r="F30" s="34">
        <v>0</v>
      </c>
      <c r="G30" s="28"/>
      <c r="H30" s="35">
        <f>E30*F30</f>
        <v>0</v>
      </c>
      <c r="I30" s="21"/>
    </row>
    <row r="31" spans="1:9" s="2" customFormat="1" ht="21.6" customHeight="1" x14ac:dyDescent="0.3">
      <c r="A31" s="3"/>
      <c r="B31" s="27"/>
      <c r="C31" s="45" t="s">
        <v>114</v>
      </c>
      <c r="D31" s="29" t="s">
        <v>15</v>
      </c>
      <c r="E31" s="33">
        <v>12410</v>
      </c>
      <c r="F31" s="34">
        <v>0</v>
      </c>
      <c r="G31" s="28"/>
      <c r="H31" s="35">
        <f t="shared" ref="H31:H32" si="0">E31*F31</f>
        <v>0</v>
      </c>
      <c r="I31" s="21"/>
    </row>
    <row r="32" spans="1:9" s="2" customFormat="1" ht="21.6" customHeight="1" x14ac:dyDescent="0.3">
      <c r="A32" s="3"/>
      <c r="B32" s="27"/>
      <c r="C32" s="45" t="s">
        <v>116</v>
      </c>
      <c r="D32" s="29" t="s">
        <v>15</v>
      </c>
      <c r="E32" s="33">
        <v>12410</v>
      </c>
      <c r="F32" s="34">
        <v>0</v>
      </c>
      <c r="G32" s="28"/>
      <c r="H32" s="35">
        <f t="shared" si="0"/>
        <v>0</v>
      </c>
      <c r="I32" s="21"/>
    </row>
    <row r="33" spans="1:11" s="2" customFormat="1" ht="21.6" customHeight="1" x14ac:dyDescent="0.3">
      <c r="A33" s="3"/>
      <c r="B33" s="27">
        <f>B29+1</f>
        <v>2</v>
      </c>
      <c r="C33" s="28" t="s">
        <v>165</v>
      </c>
      <c r="D33" s="29"/>
      <c r="E33" s="33"/>
      <c r="F33" s="31"/>
      <c r="G33" s="28"/>
      <c r="H33" s="32"/>
      <c r="I33" s="21"/>
    </row>
    <row r="34" spans="1:11" s="2" customFormat="1" ht="21.6" customHeight="1" x14ac:dyDescent="0.3">
      <c r="A34" s="3"/>
      <c r="B34" s="27"/>
      <c r="C34" s="45" t="s">
        <v>112</v>
      </c>
      <c r="D34" s="29" t="s">
        <v>15</v>
      </c>
      <c r="E34" s="33">
        <v>6810</v>
      </c>
      <c r="F34" s="34">
        <v>0</v>
      </c>
      <c r="G34" s="28"/>
      <c r="H34" s="35">
        <f t="shared" ref="H34:H37" si="1">E34*F34</f>
        <v>0</v>
      </c>
      <c r="I34" s="21"/>
    </row>
    <row r="35" spans="1:11" s="2" customFormat="1" ht="21.6" customHeight="1" x14ac:dyDescent="0.3">
      <c r="A35" s="3"/>
      <c r="B35" s="27"/>
      <c r="C35" s="45" t="s">
        <v>113</v>
      </c>
      <c r="D35" s="29" t="s">
        <v>15</v>
      </c>
      <c r="E35" s="33">
        <v>6810</v>
      </c>
      <c r="F35" s="34">
        <v>0</v>
      </c>
      <c r="G35" s="28"/>
      <c r="H35" s="35">
        <f t="shared" si="1"/>
        <v>0</v>
      </c>
      <c r="I35" s="21"/>
    </row>
    <row r="36" spans="1:11" s="2" customFormat="1" ht="21.6" customHeight="1" x14ac:dyDescent="0.3">
      <c r="A36" s="3"/>
      <c r="B36" s="27"/>
      <c r="C36" s="45" t="s">
        <v>115</v>
      </c>
      <c r="D36" s="29" t="s">
        <v>15</v>
      </c>
      <c r="E36" s="33">
        <v>7330</v>
      </c>
      <c r="F36" s="34">
        <v>0</v>
      </c>
      <c r="G36" s="28"/>
      <c r="H36" s="35">
        <f t="shared" si="1"/>
        <v>0</v>
      </c>
      <c r="I36" s="21"/>
    </row>
    <row r="37" spans="1:11" s="2" customFormat="1" ht="21.6" customHeight="1" x14ac:dyDescent="0.3">
      <c r="A37" s="3"/>
      <c r="B37" s="27"/>
      <c r="C37" s="45" t="s">
        <v>117</v>
      </c>
      <c r="D37" s="29" t="s">
        <v>15</v>
      </c>
      <c r="E37" s="33">
        <v>7330</v>
      </c>
      <c r="F37" s="34">
        <v>0</v>
      </c>
      <c r="G37" s="28"/>
      <c r="H37" s="35">
        <f t="shared" si="1"/>
        <v>0</v>
      </c>
      <c r="I37" s="21"/>
    </row>
    <row r="38" spans="1:11" s="2" customFormat="1" ht="21.6" customHeight="1" x14ac:dyDescent="0.3">
      <c r="A38" s="3"/>
      <c r="B38" s="27">
        <f>B33+1</f>
        <v>3</v>
      </c>
      <c r="C38" s="28" t="s">
        <v>41</v>
      </c>
      <c r="D38" s="29" t="s">
        <v>15</v>
      </c>
      <c r="E38" s="33">
        <v>1528</v>
      </c>
      <c r="F38" s="34">
        <v>0</v>
      </c>
      <c r="G38" s="28"/>
      <c r="H38" s="35">
        <f t="shared" ref="H38:H45" si="2">E38*F38</f>
        <v>0</v>
      </c>
      <c r="I38" s="21"/>
    </row>
    <row r="39" spans="1:11" s="2" customFormat="1" ht="21.6" customHeight="1" x14ac:dyDescent="0.3">
      <c r="A39" s="3"/>
      <c r="B39" s="27">
        <f t="shared" ref="B39:B45" si="3">B38+1</f>
        <v>4</v>
      </c>
      <c r="C39" s="28" t="s">
        <v>118</v>
      </c>
      <c r="D39" s="29" t="s">
        <v>17</v>
      </c>
      <c r="E39" s="33">
        <v>1</v>
      </c>
      <c r="F39" s="34">
        <v>0</v>
      </c>
      <c r="G39" s="28"/>
      <c r="H39" s="35">
        <f t="shared" ref="H39" si="4">E39*F39</f>
        <v>0</v>
      </c>
      <c r="I39" s="21"/>
    </row>
    <row r="40" spans="1:11" s="2" customFormat="1" ht="21.6" customHeight="1" x14ac:dyDescent="0.3">
      <c r="A40" s="3"/>
      <c r="B40" s="27">
        <f t="shared" si="3"/>
        <v>5</v>
      </c>
      <c r="C40" s="28" t="s">
        <v>86</v>
      </c>
      <c r="D40" s="29" t="s">
        <v>16</v>
      </c>
      <c r="E40" s="33">
        <v>9832</v>
      </c>
      <c r="F40" s="34">
        <v>0</v>
      </c>
      <c r="G40" s="28"/>
      <c r="H40" s="35">
        <f t="shared" si="2"/>
        <v>0</v>
      </c>
      <c r="I40" s="21"/>
      <c r="K40" s="36"/>
    </row>
    <row r="41" spans="1:11" s="2" customFormat="1" ht="21.6" customHeight="1" x14ac:dyDescent="0.3">
      <c r="A41" s="3"/>
      <c r="B41" s="27">
        <f t="shared" si="3"/>
        <v>6</v>
      </c>
      <c r="C41" s="28" t="s">
        <v>27</v>
      </c>
      <c r="D41" s="29" t="s">
        <v>15</v>
      </c>
      <c r="E41" s="33">
        <v>63</v>
      </c>
      <c r="F41" s="34">
        <v>0</v>
      </c>
      <c r="G41" s="28"/>
      <c r="H41" s="35">
        <f t="shared" ref="H41" si="5">E41*F41</f>
        <v>0</v>
      </c>
      <c r="I41" s="21"/>
      <c r="K41" s="36"/>
    </row>
    <row r="42" spans="1:11" s="2" customFormat="1" ht="21.6" customHeight="1" x14ac:dyDescent="0.3">
      <c r="A42" s="3"/>
      <c r="B42" s="27">
        <f t="shared" si="3"/>
        <v>7</v>
      </c>
      <c r="C42" s="28" t="s">
        <v>42</v>
      </c>
      <c r="D42" s="29" t="s">
        <v>19</v>
      </c>
      <c r="E42" s="33">
        <v>20</v>
      </c>
      <c r="F42" s="34">
        <v>0</v>
      </c>
      <c r="G42" s="28"/>
      <c r="H42" s="35">
        <f t="shared" si="2"/>
        <v>0</v>
      </c>
      <c r="I42" s="21"/>
    </row>
    <row r="43" spans="1:11" s="2" customFormat="1" ht="21.6" customHeight="1" x14ac:dyDescent="0.3">
      <c r="A43" s="3"/>
      <c r="B43" s="27">
        <f>B42+1</f>
        <v>8</v>
      </c>
      <c r="C43" s="28" t="s">
        <v>87</v>
      </c>
      <c r="D43" s="29" t="s">
        <v>16</v>
      </c>
      <c r="E43" s="33">
        <v>40</v>
      </c>
      <c r="F43" s="34">
        <v>0</v>
      </c>
      <c r="G43" s="28"/>
      <c r="H43" s="35">
        <f t="shared" ref="H43" si="6">E43*F43</f>
        <v>0</v>
      </c>
      <c r="I43" s="21"/>
    </row>
    <row r="44" spans="1:11" s="2" customFormat="1" ht="21.6" customHeight="1" x14ac:dyDescent="0.3">
      <c r="A44" s="3"/>
      <c r="B44" s="27">
        <f t="shared" si="3"/>
        <v>9</v>
      </c>
      <c r="C44" s="28" t="s">
        <v>43</v>
      </c>
      <c r="D44" s="29" t="s">
        <v>15</v>
      </c>
      <c r="E44" s="33">
        <v>7215</v>
      </c>
      <c r="F44" s="34">
        <v>0</v>
      </c>
      <c r="G44" s="28"/>
      <c r="H44" s="35">
        <f t="shared" si="2"/>
        <v>0</v>
      </c>
      <c r="I44" s="21"/>
    </row>
    <row r="45" spans="1:11" s="2" customFormat="1" ht="21.6" customHeight="1" x14ac:dyDescent="0.3">
      <c r="A45" s="3"/>
      <c r="B45" s="27">
        <f t="shared" si="3"/>
        <v>10</v>
      </c>
      <c r="C45" s="28" t="s">
        <v>31</v>
      </c>
      <c r="D45" s="29" t="s">
        <v>16</v>
      </c>
      <c r="E45" s="30">
        <v>140</v>
      </c>
      <c r="F45" s="34">
        <v>0</v>
      </c>
      <c r="G45" s="28"/>
      <c r="H45" s="35">
        <f t="shared" si="2"/>
        <v>0</v>
      </c>
      <c r="I45" s="21"/>
    </row>
    <row r="46" spans="1:11" s="2" customFormat="1" ht="12.6" customHeight="1" x14ac:dyDescent="0.3">
      <c r="A46" s="3"/>
      <c r="B46" s="27"/>
      <c r="C46" s="28"/>
      <c r="D46" s="29"/>
      <c r="E46" s="42"/>
      <c r="F46" s="37"/>
      <c r="G46" s="28"/>
      <c r="H46" s="32"/>
      <c r="I46" s="21"/>
    </row>
    <row r="47" spans="1:11" s="26" customFormat="1" ht="18.600000000000001" customHeight="1" x14ac:dyDescent="0.3">
      <c r="A47" s="22"/>
      <c r="B47" s="84"/>
      <c r="C47" s="85"/>
      <c r="D47" s="86"/>
      <c r="E47" s="87"/>
      <c r="F47" s="88" t="s">
        <v>20</v>
      </c>
      <c r="G47" s="85"/>
      <c r="H47" s="89">
        <f>SUM(H30:H45)</f>
        <v>0</v>
      </c>
      <c r="I47" s="25"/>
    </row>
    <row r="48" spans="1:11" s="2" customFormat="1" ht="12.6" customHeight="1" x14ac:dyDescent="0.3">
      <c r="A48" s="3"/>
      <c r="B48" s="29"/>
      <c r="C48" s="28"/>
      <c r="D48" s="28"/>
      <c r="E48" s="30"/>
      <c r="F48" s="37"/>
      <c r="G48" s="28"/>
      <c r="H48" s="32"/>
      <c r="I48" s="21"/>
    </row>
    <row r="49" spans="1:10" s="26" customFormat="1" ht="18.600000000000001" customHeight="1" x14ac:dyDescent="0.3">
      <c r="A49" s="22"/>
      <c r="B49" s="38" t="s">
        <v>39</v>
      </c>
      <c r="C49" s="23"/>
      <c r="D49" s="23"/>
      <c r="E49" s="39"/>
      <c r="F49" s="40"/>
      <c r="G49" s="23"/>
      <c r="H49" s="40"/>
      <c r="I49" s="25"/>
    </row>
    <row r="50" spans="1:10" s="2" customFormat="1" ht="21.6" customHeight="1" x14ac:dyDescent="0.3">
      <c r="A50" s="3"/>
      <c r="B50" s="27">
        <f>1</f>
        <v>1</v>
      </c>
      <c r="C50" s="28" t="s">
        <v>27</v>
      </c>
      <c r="D50" s="29" t="s">
        <v>15</v>
      </c>
      <c r="E50" s="33">
        <v>975</v>
      </c>
      <c r="F50" s="34">
        <v>0</v>
      </c>
      <c r="G50" s="28"/>
      <c r="H50" s="35">
        <f>E50*F50</f>
        <v>0</v>
      </c>
      <c r="I50" s="21"/>
    </row>
    <row r="51" spans="1:10" s="2" customFormat="1" ht="21.6" customHeight="1" x14ac:dyDescent="0.3">
      <c r="A51" s="3"/>
      <c r="B51" s="27">
        <f t="shared" ref="B51" si="7">B50+1</f>
        <v>2</v>
      </c>
      <c r="C51" s="28" t="s">
        <v>49</v>
      </c>
      <c r="D51" s="29" t="s">
        <v>15</v>
      </c>
      <c r="E51" s="33">
        <v>45710</v>
      </c>
      <c r="F51" s="34">
        <v>0</v>
      </c>
      <c r="G51" s="28"/>
      <c r="H51" s="35">
        <f t="shared" ref="H51" si="8">E51*F51</f>
        <v>0</v>
      </c>
      <c r="I51" s="21"/>
    </row>
    <row r="52" spans="1:10" s="2" customFormat="1" ht="21.6" customHeight="1" x14ac:dyDescent="0.3">
      <c r="A52" s="3"/>
      <c r="B52" s="27">
        <f>B51+1</f>
        <v>3</v>
      </c>
      <c r="C52" s="28" t="s">
        <v>26</v>
      </c>
      <c r="D52" s="29"/>
      <c r="E52" s="42"/>
      <c r="I52" s="21"/>
    </row>
    <row r="53" spans="1:10" s="2" customFormat="1" ht="21.6" customHeight="1" x14ac:dyDescent="0.3">
      <c r="A53" s="3"/>
      <c r="B53" s="27"/>
      <c r="C53" s="45" t="s">
        <v>119</v>
      </c>
      <c r="D53" s="29" t="s">
        <v>19</v>
      </c>
      <c r="E53" s="30">
        <v>2</v>
      </c>
      <c r="F53" s="34">
        <v>0</v>
      </c>
      <c r="G53" s="28"/>
      <c r="H53" s="35">
        <f t="shared" ref="H53:H75" si="9">E53*F53</f>
        <v>0</v>
      </c>
      <c r="I53" s="21"/>
      <c r="J53" s="36"/>
    </row>
    <row r="54" spans="1:10" s="2" customFormat="1" ht="21.6" customHeight="1" x14ac:dyDescent="0.3">
      <c r="A54" s="3"/>
      <c r="B54" s="27"/>
      <c r="C54" s="45" t="s">
        <v>120</v>
      </c>
      <c r="D54" s="29" t="s">
        <v>19</v>
      </c>
      <c r="E54" s="30">
        <v>7</v>
      </c>
      <c r="F54" s="34">
        <v>0</v>
      </c>
      <c r="G54" s="28"/>
      <c r="H54" s="35">
        <f t="shared" si="9"/>
        <v>0</v>
      </c>
      <c r="I54" s="21"/>
      <c r="J54" s="36"/>
    </row>
    <row r="55" spans="1:10" s="2" customFormat="1" ht="21.6" customHeight="1" x14ac:dyDescent="0.3">
      <c r="A55" s="3"/>
      <c r="B55" s="27"/>
      <c r="C55" s="45" t="s">
        <v>121</v>
      </c>
      <c r="D55" s="29" t="s">
        <v>19</v>
      </c>
      <c r="E55" s="30">
        <v>1</v>
      </c>
      <c r="F55" s="34">
        <v>0</v>
      </c>
      <c r="G55" s="28"/>
      <c r="H55" s="35">
        <f t="shared" ref="H55" si="10">E55*F55</f>
        <v>0</v>
      </c>
      <c r="I55" s="21"/>
      <c r="J55" s="36"/>
    </row>
    <row r="56" spans="1:10" s="2" customFormat="1" ht="21.6" customHeight="1" x14ac:dyDescent="0.3">
      <c r="A56" s="3"/>
      <c r="B56" s="27"/>
      <c r="C56" s="45" t="s">
        <v>122</v>
      </c>
      <c r="D56" s="29" t="s">
        <v>19</v>
      </c>
      <c r="E56" s="30">
        <v>1</v>
      </c>
      <c r="F56" s="34">
        <v>0</v>
      </c>
      <c r="G56" s="28"/>
      <c r="H56" s="35">
        <f t="shared" si="9"/>
        <v>0</v>
      </c>
      <c r="I56" s="21"/>
      <c r="J56" s="36"/>
    </row>
    <row r="57" spans="1:10" s="2" customFormat="1" ht="21.6" customHeight="1" x14ac:dyDescent="0.3">
      <c r="A57" s="3"/>
      <c r="B57" s="27"/>
      <c r="C57" s="45" t="s">
        <v>123</v>
      </c>
      <c r="D57" s="29" t="s">
        <v>19</v>
      </c>
      <c r="E57" s="41">
        <v>1</v>
      </c>
      <c r="F57" s="34">
        <v>0</v>
      </c>
      <c r="G57" s="28"/>
      <c r="H57" s="35">
        <f t="shared" si="9"/>
        <v>0</v>
      </c>
      <c r="I57" s="21"/>
      <c r="J57" s="36"/>
    </row>
    <row r="58" spans="1:10" s="2" customFormat="1" ht="21.6" customHeight="1" x14ac:dyDescent="0.3">
      <c r="A58" s="3"/>
      <c r="B58" s="142"/>
      <c r="C58" s="45" t="s">
        <v>299</v>
      </c>
      <c r="D58" s="29" t="s">
        <v>19</v>
      </c>
      <c r="E58" s="185">
        <v>2</v>
      </c>
      <c r="F58" s="146">
        <v>0</v>
      </c>
      <c r="G58" s="138"/>
      <c r="H58" s="147">
        <f t="shared" si="9"/>
        <v>0</v>
      </c>
      <c r="I58" s="21"/>
      <c r="J58" s="36"/>
    </row>
    <row r="59" spans="1:10" s="2" customFormat="1" ht="21.6" customHeight="1" x14ac:dyDescent="0.3">
      <c r="A59" s="3"/>
      <c r="B59" s="27"/>
      <c r="C59" s="45" t="s">
        <v>124</v>
      </c>
      <c r="D59" s="29" t="s">
        <v>25</v>
      </c>
      <c r="E59" s="43">
        <v>5.4</v>
      </c>
      <c r="F59" s="34">
        <v>0</v>
      </c>
      <c r="G59" s="28"/>
      <c r="H59" s="35">
        <f t="shared" si="9"/>
        <v>0</v>
      </c>
      <c r="I59" s="21"/>
    </row>
    <row r="60" spans="1:10" s="2" customFormat="1" ht="21.6" customHeight="1" x14ac:dyDescent="0.3">
      <c r="A60" s="3"/>
      <c r="B60" s="27"/>
      <c r="C60" s="45" t="s">
        <v>125</v>
      </c>
      <c r="D60" s="29" t="s">
        <v>25</v>
      </c>
      <c r="E60" s="43">
        <v>104.9</v>
      </c>
      <c r="F60" s="34">
        <v>0</v>
      </c>
      <c r="G60" s="28"/>
      <c r="H60" s="35">
        <f t="shared" si="9"/>
        <v>0</v>
      </c>
      <c r="I60" s="21"/>
    </row>
    <row r="61" spans="1:10" s="2" customFormat="1" ht="21.6" customHeight="1" x14ac:dyDescent="0.3">
      <c r="A61" s="3"/>
      <c r="B61" s="27"/>
      <c r="C61" s="45" t="s">
        <v>126</v>
      </c>
      <c r="D61" s="29" t="s">
        <v>25</v>
      </c>
      <c r="E61" s="43">
        <v>8.6</v>
      </c>
      <c r="F61" s="34">
        <v>0</v>
      </c>
      <c r="G61" s="28"/>
      <c r="H61" s="35">
        <f t="shared" ref="H61:H62" si="11">E61*F61</f>
        <v>0</v>
      </c>
      <c r="I61" s="21"/>
    </row>
    <row r="62" spans="1:10" s="2" customFormat="1" ht="21.6" customHeight="1" x14ac:dyDescent="0.3">
      <c r="A62" s="3"/>
      <c r="B62" s="27">
        <f>B52+1</f>
        <v>4</v>
      </c>
      <c r="C62" s="138" t="s">
        <v>88</v>
      </c>
      <c r="D62" s="149" t="s">
        <v>15</v>
      </c>
      <c r="E62" s="158">
        <v>2806</v>
      </c>
      <c r="F62" s="146">
        <v>0</v>
      </c>
      <c r="G62" s="138"/>
      <c r="H62" s="147">
        <f t="shared" si="11"/>
        <v>0</v>
      </c>
      <c r="I62" s="21"/>
    </row>
    <row r="63" spans="1:10" s="2" customFormat="1" ht="21.6" customHeight="1" x14ac:dyDescent="0.3">
      <c r="A63" s="3"/>
      <c r="B63" s="27">
        <f>B62+1</f>
        <v>5</v>
      </c>
      <c r="C63" s="28" t="s">
        <v>44</v>
      </c>
      <c r="D63" s="29" t="s">
        <v>15</v>
      </c>
      <c r="E63" s="30">
        <v>6735</v>
      </c>
      <c r="F63" s="34">
        <v>0</v>
      </c>
      <c r="G63" s="28"/>
      <c r="H63" s="35">
        <f t="shared" si="9"/>
        <v>0</v>
      </c>
      <c r="I63" s="21"/>
    </row>
    <row r="64" spans="1:10" s="2" customFormat="1" ht="21.6" customHeight="1" x14ac:dyDescent="0.3">
      <c r="A64" s="3"/>
      <c r="B64" s="27">
        <f>B63+1</f>
        <v>6</v>
      </c>
      <c r="C64" s="28" t="s">
        <v>32</v>
      </c>
      <c r="D64" s="29" t="s">
        <v>16</v>
      </c>
      <c r="E64" s="44">
        <v>477.47</v>
      </c>
      <c r="F64" s="34">
        <v>0</v>
      </c>
      <c r="G64" s="28"/>
      <c r="H64" s="35">
        <f t="shared" si="9"/>
        <v>0</v>
      </c>
      <c r="I64" s="21"/>
      <c r="J64" s="42"/>
    </row>
    <row r="65" spans="1:10" s="2" customFormat="1" ht="21.6" customHeight="1" x14ac:dyDescent="0.3">
      <c r="A65" s="3"/>
      <c r="B65" s="27">
        <f t="shared" ref="B65:B76" si="12">B64+1</f>
        <v>7</v>
      </c>
      <c r="C65" s="28" t="s">
        <v>45</v>
      </c>
      <c r="D65" s="29" t="s">
        <v>16</v>
      </c>
      <c r="E65" s="44">
        <v>223.25</v>
      </c>
      <c r="F65" s="34">
        <v>0</v>
      </c>
      <c r="G65" s="28"/>
      <c r="H65" s="35">
        <f t="shared" si="9"/>
        <v>0</v>
      </c>
      <c r="I65" s="21"/>
      <c r="J65" s="42"/>
    </row>
    <row r="66" spans="1:10" s="2" customFormat="1" ht="21.6" customHeight="1" x14ac:dyDescent="0.3">
      <c r="A66" s="3"/>
      <c r="B66" s="27">
        <f t="shared" si="12"/>
        <v>8</v>
      </c>
      <c r="C66" s="28" t="s">
        <v>61</v>
      </c>
      <c r="D66" s="29" t="s">
        <v>16</v>
      </c>
      <c r="E66" s="44">
        <v>172.2</v>
      </c>
      <c r="F66" s="34">
        <v>0</v>
      </c>
      <c r="G66" s="28"/>
      <c r="H66" s="35">
        <f t="shared" ref="H66" si="13">E66*F66</f>
        <v>0</v>
      </c>
      <c r="I66" s="21"/>
      <c r="J66" s="42"/>
    </row>
    <row r="67" spans="1:10" s="2" customFormat="1" ht="21.6" customHeight="1" x14ac:dyDescent="0.3">
      <c r="A67" s="3"/>
      <c r="B67" s="27">
        <f t="shared" si="12"/>
        <v>9</v>
      </c>
      <c r="C67" s="28" t="s">
        <v>57</v>
      </c>
      <c r="D67" s="29" t="s">
        <v>16</v>
      </c>
      <c r="E67" s="44">
        <v>75.19</v>
      </c>
      <c r="F67" s="34">
        <v>0</v>
      </c>
      <c r="G67" s="28"/>
      <c r="H67" s="35">
        <f t="shared" si="9"/>
        <v>0</v>
      </c>
      <c r="I67" s="21"/>
    </row>
    <row r="68" spans="1:10" s="2" customFormat="1" ht="21.6" customHeight="1" x14ac:dyDescent="0.3">
      <c r="A68" s="3"/>
      <c r="B68" s="27">
        <f t="shared" si="12"/>
        <v>10</v>
      </c>
      <c r="C68" s="28" t="s">
        <v>93</v>
      </c>
      <c r="D68" s="29" t="s">
        <v>16</v>
      </c>
      <c r="E68" s="44">
        <v>129.75</v>
      </c>
      <c r="F68" s="34">
        <v>0</v>
      </c>
      <c r="G68" s="28"/>
      <c r="H68" s="35">
        <f t="shared" si="9"/>
        <v>0</v>
      </c>
      <c r="I68" s="21"/>
    </row>
    <row r="69" spans="1:10" s="2" customFormat="1" ht="21.6" customHeight="1" x14ac:dyDescent="0.3">
      <c r="A69" s="3"/>
      <c r="B69" s="27">
        <f t="shared" si="12"/>
        <v>11</v>
      </c>
      <c r="C69" s="28" t="s">
        <v>94</v>
      </c>
      <c r="D69" s="29" t="s">
        <v>16</v>
      </c>
      <c r="E69" s="44">
        <v>167.48</v>
      </c>
      <c r="F69" s="34">
        <v>0</v>
      </c>
      <c r="G69" s="28"/>
      <c r="H69" s="35">
        <f t="shared" ref="H69" si="14">E69*F69</f>
        <v>0</v>
      </c>
      <c r="I69" s="21"/>
    </row>
    <row r="70" spans="1:10" s="2" customFormat="1" ht="21.6" customHeight="1" x14ac:dyDescent="0.3">
      <c r="A70" s="3"/>
      <c r="B70" s="27">
        <f t="shared" si="12"/>
        <v>12</v>
      </c>
      <c r="C70" s="28" t="s">
        <v>95</v>
      </c>
      <c r="D70" s="29" t="s">
        <v>16</v>
      </c>
      <c r="E70" s="44">
        <v>111.27</v>
      </c>
      <c r="F70" s="34">
        <v>0</v>
      </c>
      <c r="G70" s="28"/>
      <c r="H70" s="35">
        <f t="shared" ref="H70" si="15">E70*F70</f>
        <v>0</v>
      </c>
      <c r="I70" s="21"/>
    </row>
    <row r="71" spans="1:10" s="2" customFormat="1" ht="21.6" customHeight="1" x14ac:dyDescent="0.3">
      <c r="A71" s="3"/>
      <c r="B71" s="27">
        <f>B70+1</f>
        <v>13</v>
      </c>
      <c r="C71" s="97" t="s">
        <v>89</v>
      </c>
      <c r="D71" s="29" t="s">
        <v>15</v>
      </c>
      <c r="E71" s="44">
        <v>1730</v>
      </c>
      <c r="F71" s="34">
        <v>0</v>
      </c>
      <c r="G71" s="28"/>
      <c r="H71" s="35">
        <f t="shared" ref="H71" si="16">E71*F71</f>
        <v>0</v>
      </c>
      <c r="I71" s="21"/>
    </row>
    <row r="72" spans="1:10" s="2" customFormat="1" ht="21.6" customHeight="1" x14ac:dyDescent="0.3">
      <c r="A72" s="3"/>
      <c r="B72" s="27">
        <f t="shared" si="12"/>
        <v>14</v>
      </c>
      <c r="C72" s="28" t="s">
        <v>24</v>
      </c>
      <c r="D72" s="29" t="s">
        <v>16</v>
      </c>
      <c r="E72" s="44">
        <v>1431.8</v>
      </c>
      <c r="F72" s="34">
        <v>0</v>
      </c>
      <c r="G72" s="28"/>
      <c r="H72" s="35">
        <f t="shared" si="9"/>
        <v>0</v>
      </c>
      <c r="I72" s="21"/>
      <c r="J72" s="42"/>
    </row>
    <row r="73" spans="1:10" s="2" customFormat="1" ht="21.6" customHeight="1" x14ac:dyDescent="0.3">
      <c r="A73" s="3"/>
      <c r="B73" s="27">
        <f t="shared" si="12"/>
        <v>15</v>
      </c>
      <c r="C73" s="97" t="s">
        <v>90</v>
      </c>
      <c r="D73" s="29" t="s">
        <v>15</v>
      </c>
      <c r="E73" s="44">
        <v>70788</v>
      </c>
      <c r="F73" s="34">
        <v>0</v>
      </c>
      <c r="G73" s="28"/>
      <c r="H73" s="35">
        <f t="shared" si="9"/>
        <v>0</v>
      </c>
      <c r="I73" s="21"/>
      <c r="J73" s="42"/>
    </row>
    <row r="74" spans="1:10" s="2" customFormat="1" ht="21.6" customHeight="1" x14ac:dyDescent="0.3">
      <c r="A74" s="3"/>
      <c r="B74" s="27">
        <f>B73+1</f>
        <v>16</v>
      </c>
      <c r="C74" s="97" t="s">
        <v>91</v>
      </c>
      <c r="D74" s="29" t="s">
        <v>16</v>
      </c>
      <c r="E74" s="44">
        <v>155</v>
      </c>
      <c r="F74" s="34">
        <v>0</v>
      </c>
      <c r="G74" s="28"/>
      <c r="H74" s="35">
        <f t="shared" si="9"/>
        <v>0</v>
      </c>
      <c r="I74" s="21"/>
      <c r="J74" s="42"/>
    </row>
    <row r="75" spans="1:10" s="2" customFormat="1" ht="21.6" customHeight="1" x14ac:dyDescent="0.3">
      <c r="A75" s="3"/>
      <c r="B75" s="27">
        <f t="shared" si="12"/>
        <v>17</v>
      </c>
      <c r="C75" s="97" t="s">
        <v>92</v>
      </c>
      <c r="D75" s="29" t="s">
        <v>16</v>
      </c>
      <c r="E75" s="44">
        <v>45</v>
      </c>
      <c r="F75" s="34">
        <v>0</v>
      </c>
      <c r="G75" s="28"/>
      <c r="H75" s="35">
        <f t="shared" si="9"/>
        <v>0</v>
      </c>
      <c r="I75" s="21"/>
      <c r="J75" s="42"/>
    </row>
    <row r="76" spans="1:10" s="2" customFormat="1" ht="21.6" customHeight="1" x14ac:dyDescent="0.3">
      <c r="A76" s="3"/>
      <c r="B76" s="27">
        <f t="shared" si="12"/>
        <v>18</v>
      </c>
      <c r="C76" s="97" t="s">
        <v>195</v>
      </c>
      <c r="D76" s="29" t="s">
        <v>16</v>
      </c>
      <c r="E76" s="44">
        <v>383.27</v>
      </c>
      <c r="F76" s="34">
        <v>0</v>
      </c>
      <c r="G76" s="28"/>
      <c r="H76" s="35">
        <f t="shared" ref="H76" si="17">E76*F76</f>
        <v>0</v>
      </c>
      <c r="I76" s="21"/>
      <c r="J76" s="42"/>
    </row>
    <row r="77" spans="1:10" s="2" customFormat="1" ht="12.6" customHeight="1" x14ac:dyDescent="0.3">
      <c r="A77" s="3"/>
      <c r="B77" s="27"/>
      <c r="C77" s="28"/>
      <c r="D77" s="29"/>
      <c r="E77" s="42"/>
      <c r="F77" s="37"/>
      <c r="G77" s="28"/>
      <c r="H77" s="32"/>
      <c r="I77" s="21"/>
    </row>
    <row r="78" spans="1:10" s="26" customFormat="1" ht="18.600000000000001" customHeight="1" x14ac:dyDescent="0.3">
      <c r="A78" s="22"/>
      <c r="B78" s="90"/>
      <c r="C78" s="85"/>
      <c r="D78" s="86"/>
      <c r="E78" s="91"/>
      <c r="F78" s="88" t="s">
        <v>20</v>
      </c>
      <c r="G78" s="85"/>
      <c r="H78" s="89">
        <f>SUM(H50:H76)</f>
        <v>0</v>
      </c>
      <c r="I78" s="25"/>
    </row>
    <row r="79" spans="1:10" s="2" customFormat="1" ht="12.6" customHeight="1" x14ac:dyDescent="0.3">
      <c r="A79" s="3"/>
      <c r="B79" s="29"/>
      <c r="C79" s="28"/>
      <c r="D79" s="29"/>
      <c r="E79" s="30"/>
      <c r="F79" s="37"/>
      <c r="G79" s="28"/>
      <c r="H79" s="32"/>
      <c r="I79" s="21"/>
    </row>
    <row r="80" spans="1:10" s="26" customFormat="1" ht="18.600000000000001" customHeight="1" x14ac:dyDescent="0.3">
      <c r="A80" s="22"/>
      <c r="B80" s="38" t="s">
        <v>73</v>
      </c>
      <c r="C80" s="23"/>
      <c r="D80" s="23"/>
      <c r="E80" s="39"/>
      <c r="F80" s="40"/>
      <c r="G80" s="23"/>
      <c r="H80" s="40"/>
      <c r="I80" s="25"/>
    </row>
    <row r="81" spans="1:10" s="2" customFormat="1" ht="21.6" customHeight="1" x14ac:dyDescent="0.3">
      <c r="A81" s="3"/>
      <c r="B81" s="27">
        <v>1</v>
      </c>
      <c r="C81" s="28" t="s">
        <v>27</v>
      </c>
      <c r="D81" s="29" t="s">
        <v>74</v>
      </c>
      <c r="E81" s="33">
        <v>230</v>
      </c>
      <c r="F81" s="34">
        <v>0</v>
      </c>
      <c r="G81" s="28"/>
      <c r="H81" s="35">
        <f>E81*F81</f>
        <v>0</v>
      </c>
      <c r="I81" s="21"/>
    </row>
    <row r="82" spans="1:10" s="2" customFormat="1" ht="21.6" customHeight="1" x14ac:dyDescent="0.3">
      <c r="A82" s="3"/>
      <c r="B82" s="27">
        <f>B81+1</f>
        <v>2</v>
      </c>
      <c r="C82" s="28" t="s">
        <v>26</v>
      </c>
      <c r="D82" s="29"/>
      <c r="E82" s="33"/>
      <c r="F82" s="31"/>
      <c r="G82" s="28"/>
      <c r="H82" s="32"/>
      <c r="I82" s="21"/>
    </row>
    <row r="83" spans="1:10" s="2" customFormat="1" ht="21.6" customHeight="1" x14ac:dyDescent="0.3">
      <c r="A83" s="3"/>
      <c r="B83" s="29"/>
      <c r="C83" s="45" t="s">
        <v>77</v>
      </c>
      <c r="D83" s="29" t="s">
        <v>25</v>
      </c>
      <c r="E83" s="46">
        <v>8.6</v>
      </c>
      <c r="F83" s="34">
        <v>0</v>
      </c>
      <c r="G83" s="28"/>
      <c r="H83" s="35">
        <f t="shared" ref="H83:H94" si="18">E83*F83</f>
        <v>0</v>
      </c>
      <c r="I83" s="21"/>
    </row>
    <row r="84" spans="1:10" s="2" customFormat="1" ht="21.6" customHeight="1" x14ac:dyDescent="0.3">
      <c r="A84" s="3"/>
      <c r="B84" s="27">
        <f>B82+1</f>
        <v>3</v>
      </c>
      <c r="C84" s="28" t="s">
        <v>88</v>
      </c>
      <c r="D84" s="29" t="s">
        <v>15</v>
      </c>
      <c r="E84" s="33">
        <v>2086</v>
      </c>
      <c r="F84" s="34">
        <v>0</v>
      </c>
      <c r="G84" s="28"/>
      <c r="H84" s="35">
        <f t="shared" si="18"/>
        <v>0</v>
      </c>
      <c r="I84" s="21"/>
    </row>
    <row r="85" spans="1:10" s="2" customFormat="1" ht="21.6" customHeight="1" x14ac:dyDescent="0.3">
      <c r="A85" s="3"/>
      <c r="B85" s="142">
        <f>B84+1</f>
        <v>4</v>
      </c>
      <c r="C85" s="138" t="s">
        <v>300</v>
      </c>
      <c r="D85" s="149" t="s">
        <v>16</v>
      </c>
      <c r="E85" s="175">
        <v>46.65</v>
      </c>
      <c r="F85" s="146">
        <v>0</v>
      </c>
      <c r="G85" s="138"/>
      <c r="H85" s="147">
        <f t="shared" ref="H85" si="19">E85*F85</f>
        <v>0</v>
      </c>
      <c r="I85" s="21"/>
    </row>
    <row r="86" spans="1:10" s="2" customFormat="1" ht="21.6" customHeight="1" x14ac:dyDescent="0.3">
      <c r="A86" s="3"/>
      <c r="B86" s="142">
        <f t="shared" ref="B86:B94" si="20">B85+1</f>
        <v>5</v>
      </c>
      <c r="C86" s="138" t="s">
        <v>32</v>
      </c>
      <c r="D86" s="149" t="s">
        <v>16</v>
      </c>
      <c r="E86" s="175">
        <v>103.3</v>
      </c>
      <c r="F86" s="146">
        <v>0</v>
      </c>
      <c r="G86" s="138"/>
      <c r="H86" s="147">
        <f t="shared" si="18"/>
        <v>0</v>
      </c>
      <c r="I86" s="21"/>
      <c r="J86" s="42"/>
    </row>
    <row r="87" spans="1:10" s="2" customFormat="1" ht="21.6" customHeight="1" x14ac:dyDescent="0.3">
      <c r="A87" s="3"/>
      <c r="B87" s="142">
        <f t="shared" si="20"/>
        <v>6</v>
      </c>
      <c r="C87" s="138" t="s">
        <v>171</v>
      </c>
      <c r="D87" s="149" t="s">
        <v>16</v>
      </c>
      <c r="E87" s="175">
        <v>141.6</v>
      </c>
      <c r="F87" s="146">
        <v>0</v>
      </c>
      <c r="G87" s="138"/>
      <c r="H87" s="147">
        <f t="shared" ref="H87" si="21">E87*F87</f>
        <v>0</v>
      </c>
      <c r="I87" s="21"/>
      <c r="J87" s="42"/>
    </row>
    <row r="88" spans="1:10" s="2" customFormat="1" ht="21.6" customHeight="1" x14ac:dyDescent="0.3">
      <c r="A88" s="3"/>
      <c r="B88" s="142">
        <f t="shared" si="20"/>
        <v>7</v>
      </c>
      <c r="C88" s="138" t="s">
        <v>57</v>
      </c>
      <c r="D88" s="149" t="s">
        <v>16</v>
      </c>
      <c r="E88" s="175">
        <v>144.9</v>
      </c>
      <c r="F88" s="146">
        <v>0</v>
      </c>
      <c r="G88" s="138"/>
      <c r="H88" s="147">
        <f t="shared" si="18"/>
        <v>0</v>
      </c>
      <c r="I88" s="21"/>
    </row>
    <row r="89" spans="1:10" s="2" customFormat="1" ht="21.6" customHeight="1" x14ac:dyDescent="0.3">
      <c r="A89" s="3"/>
      <c r="B89" s="142">
        <f t="shared" ref="B89" si="22">B88+1</f>
        <v>8</v>
      </c>
      <c r="C89" s="138" t="s">
        <v>24</v>
      </c>
      <c r="D89" s="149" t="s">
        <v>16</v>
      </c>
      <c r="E89" s="175">
        <v>436.45</v>
      </c>
      <c r="F89" s="146">
        <v>0</v>
      </c>
      <c r="G89" s="138"/>
      <c r="H89" s="147">
        <f t="shared" ref="H89" si="23">E89*F89</f>
        <v>0</v>
      </c>
      <c r="I89" s="21"/>
    </row>
    <row r="90" spans="1:10" s="2" customFormat="1" ht="21.6" customHeight="1" x14ac:dyDescent="0.3">
      <c r="A90" s="3"/>
      <c r="B90" s="27">
        <f>B89+1</f>
        <v>9</v>
      </c>
      <c r="C90" s="28" t="s">
        <v>75</v>
      </c>
      <c r="D90" s="29" t="s">
        <v>15</v>
      </c>
      <c r="E90" s="33">
        <v>11915</v>
      </c>
      <c r="F90" s="34">
        <v>0</v>
      </c>
      <c r="H90" s="35">
        <f t="shared" si="18"/>
        <v>0</v>
      </c>
      <c r="I90" s="21"/>
    </row>
    <row r="91" spans="1:10" s="2" customFormat="1" ht="21.6" customHeight="1" x14ac:dyDescent="0.3">
      <c r="A91" s="3"/>
      <c r="B91" s="27">
        <f t="shared" si="20"/>
        <v>10</v>
      </c>
      <c r="C91" s="28" t="s">
        <v>49</v>
      </c>
      <c r="D91" s="29" t="s">
        <v>15</v>
      </c>
      <c r="E91" s="33">
        <v>11445</v>
      </c>
      <c r="F91" s="34">
        <v>0</v>
      </c>
      <c r="G91" s="28"/>
      <c r="H91" s="35">
        <f t="shared" si="18"/>
        <v>0</v>
      </c>
      <c r="I91" s="21"/>
    </row>
    <row r="92" spans="1:10" s="2" customFormat="1" ht="21.6" customHeight="1" x14ac:dyDescent="0.3">
      <c r="A92" s="3"/>
      <c r="B92" s="27">
        <f t="shared" si="20"/>
        <v>11</v>
      </c>
      <c r="C92" s="28" t="s">
        <v>76</v>
      </c>
      <c r="D92" s="29" t="s">
        <v>16</v>
      </c>
      <c r="E92" s="175">
        <v>5952.16</v>
      </c>
      <c r="F92" s="146">
        <v>0</v>
      </c>
      <c r="G92" s="138"/>
      <c r="H92" s="147">
        <f t="shared" si="18"/>
        <v>0</v>
      </c>
      <c r="I92" s="21"/>
    </row>
    <row r="93" spans="1:10" s="2" customFormat="1" ht="21.6" customHeight="1" x14ac:dyDescent="0.3">
      <c r="A93" s="3"/>
      <c r="B93" s="142">
        <f t="shared" si="20"/>
        <v>12</v>
      </c>
      <c r="C93" s="138" t="s">
        <v>298</v>
      </c>
      <c r="D93" s="149" t="s">
        <v>19</v>
      </c>
      <c r="E93" s="175">
        <v>2</v>
      </c>
      <c r="F93" s="146">
        <v>0</v>
      </c>
      <c r="G93" s="138"/>
      <c r="H93" s="147">
        <f t="shared" ref="H93" si="24">E93*F93</f>
        <v>0</v>
      </c>
      <c r="I93" s="21"/>
    </row>
    <row r="94" spans="1:10" s="2" customFormat="1" ht="21.6" customHeight="1" x14ac:dyDescent="0.3">
      <c r="A94" s="3"/>
      <c r="B94" s="27">
        <f t="shared" si="20"/>
        <v>13</v>
      </c>
      <c r="C94" s="28" t="s">
        <v>66</v>
      </c>
      <c r="D94" s="29" t="s">
        <v>15</v>
      </c>
      <c r="E94" s="33">
        <v>75075</v>
      </c>
      <c r="F94" s="34">
        <v>0</v>
      </c>
      <c r="G94" s="28"/>
      <c r="H94" s="35">
        <f t="shared" si="18"/>
        <v>0</v>
      </c>
      <c r="I94" s="21"/>
    </row>
    <row r="95" spans="1:10" s="2" customFormat="1" ht="12.6" customHeight="1" x14ac:dyDescent="0.3">
      <c r="A95" s="3"/>
      <c r="B95" s="27"/>
      <c r="C95" s="28"/>
      <c r="D95" s="29"/>
      <c r="E95" s="42"/>
      <c r="F95" s="37"/>
      <c r="G95" s="28"/>
      <c r="H95" s="32"/>
      <c r="I95" s="21"/>
    </row>
    <row r="96" spans="1:10" s="26" customFormat="1" ht="18.600000000000001" customHeight="1" x14ac:dyDescent="0.3">
      <c r="A96" s="22"/>
      <c r="B96" s="90"/>
      <c r="C96" s="85"/>
      <c r="D96" s="86"/>
      <c r="E96" s="91"/>
      <c r="F96" s="88" t="s">
        <v>20</v>
      </c>
      <c r="G96" s="85"/>
      <c r="H96" s="89">
        <f>SUM(H81:H94)</f>
        <v>0</v>
      </c>
      <c r="I96" s="25"/>
    </row>
    <row r="97" spans="1:12" s="2" customFormat="1" ht="12.6" customHeight="1" x14ac:dyDescent="0.3">
      <c r="A97" s="3"/>
      <c r="B97" s="27"/>
      <c r="C97" s="28"/>
      <c r="D97" s="29"/>
      <c r="E97" s="42"/>
      <c r="F97" s="37"/>
      <c r="G97" s="28"/>
      <c r="H97" s="32"/>
      <c r="I97" s="21"/>
    </row>
    <row r="98" spans="1:12" s="26" customFormat="1" ht="18.600000000000001" customHeight="1" x14ac:dyDescent="0.3">
      <c r="A98" s="22"/>
      <c r="B98" s="47" t="s">
        <v>33</v>
      </c>
      <c r="C98" s="24"/>
      <c r="D98" s="24"/>
      <c r="E98" s="39"/>
      <c r="F98" s="48"/>
      <c r="G98" s="49"/>
      <c r="H98" s="40"/>
      <c r="I98" s="25"/>
    </row>
    <row r="99" spans="1:12" s="2" customFormat="1" ht="21.6" customHeight="1" x14ac:dyDescent="0.3">
      <c r="A99" s="3"/>
      <c r="B99" s="50">
        <v>1</v>
      </c>
      <c r="C99" s="51" t="s">
        <v>191</v>
      </c>
      <c r="D99" s="28"/>
      <c r="E99" s="30"/>
      <c r="F99" s="37"/>
      <c r="G99" s="28"/>
      <c r="H99" s="32"/>
      <c r="I99" s="21"/>
    </row>
    <row r="100" spans="1:12" s="2" customFormat="1" ht="21.6" customHeight="1" x14ac:dyDescent="0.3">
      <c r="A100" s="3"/>
      <c r="B100" s="50"/>
      <c r="C100" s="45" t="s">
        <v>78</v>
      </c>
      <c r="D100" s="29" t="s">
        <v>16</v>
      </c>
      <c r="E100" s="98">
        <v>2382</v>
      </c>
      <c r="F100" s="34">
        <v>0</v>
      </c>
      <c r="G100" s="28"/>
      <c r="H100" s="35">
        <f>E100*F100</f>
        <v>0</v>
      </c>
      <c r="I100" s="21"/>
      <c r="J100" s="42"/>
    </row>
    <row r="101" spans="1:12" s="2" customFormat="1" ht="21.6" customHeight="1" x14ac:dyDescent="0.3">
      <c r="A101" s="3"/>
      <c r="B101" s="50"/>
      <c r="C101" s="45" t="s">
        <v>79</v>
      </c>
      <c r="D101" s="29" t="s">
        <v>16</v>
      </c>
      <c r="E101" s="98">
        <v>1209</v>
      </c>
      <c r="F101" s="34">
        <v>0</v>
      </c>
      <c r="G101" s="28"/>
      <c r="H101" s="35">
        <f t="shared" ref="H101:H118" si="25">E101*F101</f>
        <v>0</v>
      </c>
      <c r="I101" s="21"/>
      <c r="J101" s="36"/>
    </row>
    <row r="102" spans="1:12" s="2" customFormat="1" ht="21.6" customHeight="1" x14ac:dyDescent="0.3">
      <c r="A102" s="3"/>
      <c r="B102" s="50"/>
      <c r="C102" s="45" t="s">
        <v>80</v>
      </c>
      <c r="D102" s="29" t="s">
        <v>16</v>
      </c>
      <c r="E102" s="99">
        <v>325</v>
      </c>
      <c r="F102" s="34">
        <v>0</v>
      </c>
      <c r="G102" s="28"/>
      <c r="H102" s="35">
        <f t="shared" si="25"/>
        <v>0</v>
      </c>
      <c r="I102" s="21"/>
      <c r="J102" s="52"/>
    </row>
    <row r="103" spans="1:12" s="2" customFormat="1" ht="21.6" customHeight="1" x14ac:dyDescent="0.3">
      <c r="A103" s="3"/>
      <c r="B103" s="50"/>
      <c r="C103" s="45" t="s">
        <v>81</v>
      </c>
      <c r="D103" s="29" t="s">
        <v>16</v>
      </c>
      <c r="E103" s="99">
        <v>421</v>
      </c>
      <c r="F103" s="34">
        <v>0</v>
      </c>
      <c r="G103" s="28"/>
      <c r="H103" s="35">
        <f t="shared" si="25"/>
        <v>0</v>
      </c>
      <c r="I103" s="21"/>
      <c r="J103" s="53"/>
    </row>
    <row r="104" spans="1:12" s="2" customFormat="1" ht="21.6" customHeight="1" x14ac:dyDescent="0.3">
      <c r="A104" s="3"/>
      <c r="B104" s="50"/>
      <c r="C104" s="45" t="s">
        <v>82</v>
      </c>
      <c r="D104" s="29" t="s">
        <v>16</v>
      </c>
      <c r="E104" s="99">
        <v>158</v>
      </c>
      <c r="F104" s="34">
        <v>0</v>
      </c>
      <c r="G104" s="28"/>
      <c r="H104" s="35">
        <f t="shared" si="25"/>
        <v>0</v>
      </c>
      <c r="I104" s="21"/>
      <c r="J104" s="42"/>
    </row>
    <row r="105" spans="1:12" s="2" customFormat="1" ht="21.6" customHeight="1" x14ac:dyDescent="0.3">
      <c r="A105" s="3"/>
      <c r="B105" s="50">
        <v>2</v>
      </c>
      <c r="C105" s="51" t="s">
        <v>192</v>
      </c>
      <c r="D105" s="28"/>
      <c r="E105" s="44"/>
      <c r="F105" s="37"/>
      <c r="G105" s="28"/>
      <c r="H105" s="127"/>
      <c r="I105" s="21"/>
    </row>
    <row r="106" spans="1:12" s="2" customFormat="1" ht="21.6" customHeight="1" x14ac:dyDescent="0.3">
      <c r="A106" s="3"/>
      <c r="B106" s="50"/>
      <c r="C106" s="45" t="s">
        <v>78</v>
      </c>
      <c r="D106" s="29" t="s">
        <v>16</v>
      </c>
      <c r="E106" s="98">
        <v>2371</v>
      </c>
      <c r="F106" s="34">
        <v>0</v>
      </c>
      <c r="G106" s="28"/>
      <c r="H106" s="35">
        <f t="shared" si="25"/>
        <v>0</v>
      </c>
      <c r="I106" s="21"/>
    </row>
    <row r="107" spans="1:12" s="2" customFormat="1" ht="21.6" customHeight="1" x14ac:dyDescent="0.3">
      <c r="A107" s="3"/>
      <c r="B107" s="50"/>
      <c r="C107" s="45" t="s">
        <v>79</v>
      </c>
      <c r="D107" s="29" t="s">
        <v>16</v>
      </c>
      <c r="E107" s="98">
        <v>842</v>
      </c>
      <c r="F107" s="34">
        <v>0</v>
      </c>
      <c r="G107" s="28"/>
      <c r="H107" s="35">
        <f t="shared" si="25"/>
        <v>0</v>
      </c>
      <c r="I107" s="21"/>
    </row>
    <row r="108" spans="1:12" s="2" customFormat="1" ht="21.6" customHeight="1" x14ac:dyDescent="0.3">
      <c r="A108" s="3"/>
      <c r="B108" s="50">
        <v>3</v>
      </c>
      <c r="C108" s="28" t="s">
        <v>28</v>
      </c>
      <c r="D108" s="29" t="s">
        <v>19</v>
      </c>
      <c r="E108" s="30">
        <v>29</v>
      </c>
      <c r="F108" s="34">
        <v>0</v>
      </c>
      <c r="G108" s="28"/>
      <c r="H108" s="35">
        <f t="shared" si="25"/>
        <v>0</v>
      </c>
      <c r="I108" s="21"/>
    </row>
    <row r="109" spans="1:12" s="2" customFormat="1" ht="21.6" customHeight="1" x14ac:dyDescent="0.3">
      <c r="A109" s="3"/>
      <c r="B109" s="50">
        <v>4</v>
      </c>
      <c r="C109" s="28" t="s">
        <v>56</v>
      </c>
      <c r="D109" s="29" t="s">
        <v>19</v>
      </c>
      <c r="E109" s="30">
        <v>1</v>
      </c>
      <c r="F109" s="34">
        <v>0</v>
      </c>
      <c r="G109" s="28"/>
      <c r="H109" s="35">
        <f t="shared" si="25"/>
        <v>0</v>
      </c>
      <c r="I109" s="21"/>
    </row>
    <row r="110" spans="1:12" s="2" customFormat="1" ht="21.6" customHeight="1" x14ac:dyDescent="0.3">
      <c r="A110" s="3"/>
      <c r="B110" s="50">
        <v>5</v>
      </c>
      <c r="C110" s="28" t="s">
        <v>35</v>
      </c>
      <c r="D110" s="29" t="s">
        <v>29</v>
      </c>
      <c r="E110" s="30">
        <v>156</v>
      </c>
      <c r="F110" s="34">
        <v>0</v>
      </c>
      <c r="G110" s="28"/>
      <c r="H110" s="35">
        <f t="shared" si="25"/>
        <v>0</v>
      </c>
      <c r="I110" s="21"/>
    </row>
    <row r="111" spans="1:12" s="2" customFormat="1" ht="21.6" customHeight="1" x14ac:dyDescent="0.3">
      <c r="A111" s="3"/>
      <c r="B111" s="50">
        <v>6</v>
      </c>
      <c r="C111" s="28" t="s">
        <v>62</v>
      </c>
      <c r="D111" s="29" t="s">
        <v>19</v>
      </c>
      <c r="E111" s="30">
        <v>121</v>
      </c>
      <c r="F111" s="34">
        <v>0</v>
      </c>
      <c r="G111" s="28"/>
      <c r="H111" s="35">
        <f t="shared" si="25"/>
        <v>0</v>
      </c>
      <c r="I111" s="21"/>
      <c r="J111" s="36"/>
    </row>
    <row r="112" spans="1:12" s="2" customFormat="1" ht="21.6" customHeight="1" x14ac:dyDescent="0.3">
      <c r="A112" s="3"/>
      <c r="B112" s="50">
        <v>7</v>
      </c>
      <c r="C112" s="28" t="s">
        <v>63</v>
      </c>
      <c r="D112" s="29" t="s">
        <v>16</v>
      </c>
      <c r="E112" s="30">
        <v>4488</v>
      </c>
      <c r="F112" s="34">
        <v>0</v>
      </c>
      <c r="G112" s="28"/>
      <c r="H112" s="35">
        <f t="shared" si="25"/>
        <v>0</v>
      </c>
      <c r="I112" s="21"/>
      <c r="L112" s="42"/>
    </row>
    <row r="113" spans="1:12" s="2" customFormat="1" ht="21.6" customHeight="1" x14ac:dyDescent="0.3">
      <c r="A113" s="3"/>
      <c r="B113" s="50">
        <v>8</v>
      </c>
      <c r="C113" s="28" t="s">
        <v>64</v>
      </c>
      <c r="D113" s="29" t="s">
        <v>29</v>
      </c>
      <c r="E113" s="30">
        <v>134</v>
      </c>
      <c r="F113" s="34">
        <v>0</v>
      </c>
      <c r="G113" s="28"/>
      <c r="H113" s="35">
        <f t="shared" si="25"/>
        <v>0</v>
      </c>
      <c r="I113" s="21"/>
      <c r="L113" s="42"/>
    </row>
    <row r="114" spans="1:12" s="2" customFormat="1" ht="21.6" customHeight="1" x14ac:dyDescent="0.3">
      <c r="A114" s="3"/>
      <c r="B114" s="50">
        <v>9</v>
      </c>
      <c r="C114" s="28" t="s">
        <v>24</v>
      </c>
      <c r="D114" s="29" t="s">
        <v>16</v>
      </c>
      <c r="E114" s="30">
        <v>7708</v>
      </c>
      <c r="F114" s="34">
        <v>0</v>
      </c>
      <c r="G114" s="28"/>
      <c r="H114" s="35">
        <f t="shared" si="25"/>
        <v>0</v>
      </c>
      <c r="I114" s="21"/>
    </row>
    <row r="115" spans="1:12" s="2" customFormat="1" ht="21.6" customHeight="1" x14ac:dyDescent="0.3">
      <c r="A115" s="3"/>
      <c r="B115" s="50">
        <v>10</v>
      </c>
      <c r="C115" s="28" t="s">
        <v>30</v>
      </c>
      <c r="D115" s="29" t="s">
        <v>16</v>
      </c>
      <c r="E115" s="30">
        <v>7708</v>
      </c>
      <c r="F115" s="34">
        <v>0</v>
      </c>
      <c r="G115" s="28"/>
      <c r="H115" s="35">
        <f t="shared" si="25"/>
        <v>0</v>
      </c>
      <c r="I115" s="21"/>
    </row>
    <row r="116" spans="1:12" s="2" customFormat="1" ht="21.6" customHeight="1" x14ac:dyDescent="0.3">
      <c r="A116" s="3"/>
      <c r="B116" s="50">
        <v>11</v>
      </c>
      <c r="C116" s="28" t="s">
        <v>47</v>
      </c>
      <c r="D116" s="29" t="s">
        <v>19</v>
      </c>
      <c r="E116" s="30">
        <v>1</v>
      </c>
      <c r="F116" s="34">
        <v>0</v>
      </c>
      <c r="G116" s="28"/>
      <c r="H116" s="35">
        <f t="shared" si="25"/>
        <v>0</v>
      </c>
      <c r="I116" s="21"/>
    </row>
    <row r="117" spans="1:12" s="2" customFormat="1" ht="21.6" customHeight="1" x14ac:dyDescent="0.3">
      <c r="A117" s="3"/>
      <c r="B117" s="50">
        <v>12</v>
      </c>
      <c r="C117" s="96" t="s">
        <v>84</v>
      </c>
      <c r="D117" s="29" t="s">
        <v>16</v>
      </c>
      <c r="E117" s="30">
        <v>390.62</v>
      </c>
      <c r="F117" s="34">
        <v>0</v>
      </c>
      <c r="G117" s="28"/>
      <c r="H117" s="35">
        <f t="shared" si="25"/>
        <v>0</v>
      </c>
      <c r="I117" s="21"/>
    </row>
    <row r="118" spans="1:12" s="2" customFormat="1" ht="21.6" customHeight="1" x14ac:dyDescent="0.3">
      <c r="A118" s="3"/>
      <c r="B118" s="50">
        <v>13</v>
      </c>
      <c r="C118" s="28" t="s">
        <v>85</v>
      </c>
      <c r="D118" s="29" t="s">
        <v>19</v>
      </c>
      <c r="E118" s="30">
        <v>6</v>
      </c>
      <c r="F118" s="34">
        <v>0</v>
      </c>
      <c r="G118" s="28"/>
      <c r="H118" s="35">
        <f t="shared" si="25"/>
        <v>0</v>
      </c>
      <c r="I118" s="21"/>
    </row>
    <row r="119" spans="1:12" s="2" customFormat="1" ht="12.6" customHeight="1" x14ac:dyDescent="0.3">
      <c r="A119" s="3"/>
      <c r="B119" s="27"/>
      <c r="C119" s="28"/>
      <c r="D119" s="29"/>
      <c r="E119" s="58"/>
      <c r="F119" s="32"/>
      <c r="G119" s="21"/>
      <c r="H119" s="32"/>
      <c r="I119" s="21"/>
    </row>
    <row r="120" spans="1:12" s="26" customFormat="1" ht="18.600000000000001" customHeight="1" x14ac:dyDescent="0.3">
      <c r="A120" s="22"/>
      <c r="B120" s="86"/>
      <c r="C120" s="85"/>
      <c r="D120" s="86"/>
      <c r="E120" s="87"/>
      <c r="F120" s="88" t="s">
        <v>20</v>
      </c>
      <c r="G120" s="85"/>
      <c r="H120" s="89">
        <f>SUM(H100:H118)</f>
        <v>0</v>
      </c>
      <c r="I120" s="25"/>
    </row>
    <row r="121" spans="1:12" s="2" customFormat="1" ht="15.6" customHeight="1" x14ac:dyDescent="0.3">
      <c r="A121" s="3"/>
      <c r="B121" s="27"/>
      <c r="C121" s="54"/>
      <c r="D121" s="55"/>
      <c r="E121" s="56"/>
      <c r="F121" s="32"/>
      <c r="G121" s="57"/>
      <c r="H121" s="32"/>
      <c r="I121" s="21"/>
    </row>
    <row r="122" spans="1:12" s="26" customFormat="1" ht="18.600000000000001" customHeight="1" x14ac:dyDescent="0.3">
      <c r="A122" s="22"/>
      <c r="B122" s="47" t="s">
        <v>38</v>
      </c>
      <c r="C122" s="24"/>
      <c r="D122" s="24"/>
      <c r="E122" s="39"/>
      <c r="F122" s="48"/>
      <c r="G122" s="49"/>
      <c r="H122" s="40"/>
      <c r="I122" s="25"/>
    </row>
    <row r="123" spans="1:12" s="2" customFormat="1" ht="21.6" customHeight="1" x14ac:dyDescent="0.3">
      <c r="A123" s="3"/>
      <c r="B123" s="27">
        <v>1</v>
      </c>
      <c r="C123" s="28" t="s">
        <v>127</v>
      </c>
      <c r="D123" s="29" t="s">
        <v>16</v>
      </c>
      <c r="E123" s="30">
        <v>3742</v>
      </c>
      <c r="F123" s="34">
        <v>0</v>
      </c>
      <c r="G123" s="21"/>
      <c r="H123" s="35">
        <f>E123*F123</f>
        <v>0</v>
      </c>
      <c r="I123" s="21"/>
    </row>
    <row r="124" spans="1:12" s="2" customFormat="1" ht="21.6" customHeight="1" x14ac:dyDescent="0.3">
      <c r="A124" s="3"/>
      <c r="B124" s="27">
        <f t="shared" ref="B124:B126" si="26">B123+1</f>
        <v>2</v>
      </c>
      <c r="C124" s="51" t="s">
        <v>48</v>
      </c>
      <c r="D124" s="29" t="s">
        <v>19</v>
      </c>
      <c r="E124" s="158">
        <v>12</v>
      </c>
      <c r="F124" s="146">
        <v>0</v>
      </c>
      <c r="G124" s="136"/>
      <c r="H124" s="147">
        <f t="shared" ref="H124:H140" si="27">E124*F124</f>
        <v>0</v>
      </c>
      <c r="I124" s="21"/>
    </row>
    <row r="125" spans="1:12" s="2" customFormat="1" ht="21.6" customHeight="1" x14ac:dyDescent="0.3">
      <c r="A125" s="3"/>
      <c r="B125" s="27">
        <f t="shared" si="26"/>
        <v>3</v>
      </c>
      <c r="C125" s="28" t="s">
        <v>128</v>
      </c>
      <c r="D125" s="29" t="s">
        <v>16</v>
      </c>
      <c r="E125" s="194">
        <v>1194</v>
      </c>
      <c r="F125" s="193">
        <v>0</v>
      </c>
      <c r="G125" s="21"/>
      <c r="H125" s="35">
        <f t="shared" si="27"/>
        <v>0</v>
      </c>
      <c r="I125" s="21"/>
      <c r="J125" s="36"/>
    </row>
    <row r="126" spans="1:12" s="2" customFormat="1" ht="21.6" customHeight="1" x14ac:dyDescent="0.3">
      <c r="A126" s="3"/>
      <c r="B126" s="27">
        <f t="shared" si="26"/>
        <v>4</v>
      </c>
      <c r="C126" s="51" t="s">
        <v>96</v>
      </c>
      <c r="D126" s="29" t="s">
        <v>19</v>
      </c>
      <c r="E126" s="158">
        <v>4</v>
      </c>
      <c r="F126" s="146">
        <v>0</v>
      </c>
      <c r="G126" s="136"/>
      <c r="H126" s="147">
        <f t="shared" ref="H126:H130" si="28">E126*F126</f>
        <v>0</v>
      </c>
      <c r="I126" s="21"/>
    </row>
    <row r="127" spans="1:12" s="2" customFormat="1" ht="21.6" customHeight="1" x14ac:dyDescent="0.3">
      <c r="A127" s="3"/>
      <c r="B127" s="188">
        <f>B126+1</f>
        <v>5</v>
      </c>
      <c r="C127" s="189" t="s">
        <v>309</v>
      </c>
      <c r="D127" s="148" t="s">
        <v>16</v>
      </c>
      <c r="E127" s="194">
        <v>208</v>
      </c>
      <c r="F127" s="190">
        <v>0</v>
      </c>
      <c r="G127" s="191"/>
      <c r="H127" s="192">
        <f>E127*F127</f>
        <v>0</v>
      </c>
      <c r="I127" s="21"/>
    </row>
    <row r="128" spans="1:12" s="2" customFormat="1" ht="21.6" customHeight="1" x14ac:dyDescent="0.3">
      <c r="A128" s="3"/>
      <c r="B128" s="27">
        <f t="shared" ref="B128:B140" si="29">B127+1</f>
        <v>6</v>
      </c>
      <c r="C128" s="186" t="s">
        <v>135</v>
      </c>
      <c r="D128" s="149" t="s">
        <v>19</v>
      </c>
      <c r="E128" s="158">
        <v>2</v>
      </c>
      <c r="F128" s="146">
        <v>0</v>
      </c>
      <c r="G128" s="136"/>
      <c r="H128" s="147">
        <f>E128*F128</f>
        <v>0</v>
      </c>
      <c r="I128" s="21"/>
    </row>
    <row r="129" spans="1:9" s="2" customFormat="1" ht="21.6" customHeight="1" x14ac:dyDescent="0.3">
      <c r="A129" s="3"/>
      <c r="B129" s="27">
        <f t="shared" si="29"/>
        <v>7</v>
      </c>
      <c r="C129" s="51" t="s">
        <v>99</v>
      </c>
      <c r="D129" s="29" t="s">
        <v>19</v>
      </c>
      <c r="E129" s="30">
        <v>4</v>
      </c>
      <c r="F129" s="34">
        <v>0</v>
      </c>
      <c r="G129" s="21"/>
      <c r="H129" s="35">
        <f t="shared" si="28"/>
        <v>0</v>
      </c>
      <c r="I129" s="21"/>
    </row>
    <row r="130" spans="1:9" s="2" customFormat="1" ht="21.6" customHeight="1" x14ac:dyDescent="0.3">
      <c r="A130" s="3"/>
      <c r="B130" s="27">
        <f t="shared" si="29"/>
        <v>8</v>
      </c>
      <c r="C130" s="51" t="s">
        <v>65</v>
      </c>
      <c r="D130" s="29" t="s">
        <v>16</v>
      </c>
      <c r="E130" s="30">
        <v>236</v>
      </c>
      <c r="F130" s="34">
        <v>0</v>
      </c>
      <c r="G130" s="21"/>
      <c r="H130" s="35">
        <f t="shared" si="28"/>
        <v>0</v>
      </c>
      <c r="I130" s="21"/>
    </row>
    <row r="131" spans="1:9" s="2" customFormat="1" ht="21.6" customHeight="1" x14ac:dyDescent="0.3">
      <c r="A131" s="3"/>
      <c r="B131" s="27">
        <f t="shared" si="29"/>
        <v>9</v>
      </c>
      <c r="C131" s="28" t="s">
        <v>97</v>
      </c>
      <c r="D131" s="29" t="s">
        <v>16</v>
      </c>
      <c r="E131" s="30">
        <v>202</v>
      </c>
      <c r="F131" s="34">
        <v>0</v>
      </c>
      <c r="G131" s="21"/>
      <c r="H131" s="35">
        <f t="shared" ref="H131" si="30">E131*F131</f>
        <v>0</v>
      </c>
      <c r="I131" s="21"/>
    </row>
    <row r="132" spans="1:9" s="2" customFormat="1" ht="21.6" customHeight="1" x14ac:dyDescent="0.3">
      <c r="A132" s="3"/>
      <c r="B132" s="27">
        <f t="shared" si="29"/>
        <v>10</v>
      </c>
      <c r="C132" s="51" t="s">
        <v>21</v>
      </c>
      <c r="D132" s="29" t="s">
        <v>19</v>
      </c>
      <c r="E132" s="30">
        <v>8</v>
      </c>
      <c r="F132" s="34">
        <v>0</v>
      </c>
      <c r="G132" s="21"/>
      <c r="H132" s="35">
        <f t="shared" si="27"/>
        <v>0</v>
      </c>
      <c r="I132" s="21"/>
    </row>
    <row r="133" spans="1:9" s="2" customFormat="1" ht="21.6" customHeight="1" x14ac:dyDescent="0.3">
      <c r="A133" s="3"/>
      <c r="B133" s="27">
        <f t="shared" si="29"/>
        <v>11</v>
      </c>
      <c r="C133" s="28" t="s">
        <v>36</v>
      </c>
      <c r="D133" s="29" t="s">
        <v>17</v>
      </c>
      <c r="E133" s="30">
        <v>1</v>
      </c>
      <c r="F133" s="34">
        <v>0</v>
      </c>
      <c r="G133" s="21"/>
      <c r="H133" s="35">
        <f t="shared" ref="H133:H136" si="31">E133*F133</f>
        <v>0</v>
      </c>
      <c r="I133" s="21"/>
    </row>
    <row r="134" spans="1:9" s="2" customFormat="1" ht="21.6" customHeight="1" x14ac:dyDescent="0.3">
      <c r="A134" s="3"/>
      <c r="B134" s="27">
        <f t="shared" si="29"/>
        <v>12</v>
      </c>
      <c r="C134" s="28" t="s">
        <v>22</v>
      </c>
      <c r="D134" s="29" t="s">
        <v>37</v>
      </c>
      <c r="E134" s="44">
        <v>7.07</v>
      </c>
      <c r="F134" s="34">
        <v>0</v>
      </c>
      <c r="G134" s="21"/>
      <c r="H134" s="35">
        <f t="shared" si="31"/>
        <v>0</v>
      </c>
      <c r="I134" s="21"/>
    </row>
    <row r="135" spans="1:9" s="2" customFormat="1" ht="21.6" customHeight="1" x14ac:dyDescent="0.3">
      <c r="A135" s="3"/>
      <c r="B135" s="27">
        <f t="shared" si="29"/>
        <v>13</v>
      </c>
      <c r="C135" s="28" t="s">
        <v>98</v>
      </c>
      <c r="D135" s="29" t="s">
        <v>19</v>
      </c>
      <c r="E135" s="30">
        <v>1</v>
      </c>
      <c r="F135" s="34">
        <v>0</v>
      </c>
      <c r="G135" s="21"/>
      <c r="H135" s="35">
        <f t="shared" si="31"/>
        <v>0</v>
      </c>
      <c r="I135" s="21"/>
    </row>
    <row r="136" spans="1:9" s="2" customFormat="1" ht="21.6" customHeight="1" x14ac:dyDescent="0.3">
      <c r="A136" s="3"/>
      <c r="B136" s="27">
        <f t="shared" si="29"/>
        <v>14</v>
      </c>
      <c r="C136" s="28" t="s">
        <v>54</v>
      </c>
      <c r="D136" s="29" t="s">
        <v>19</v>
      </c>
      <c r="E136" s="30">
        <v>68</v>
      </c>
      <c r="F136" s="34">
        <v>0</v>
      </c>
      <c r="G136" s="21"/>
      <c r="H136" s="35">
        <f t="shared" si="31"/>
        <v>0</v>
      </c>
      <c r="I136" s="21"/>
    </row>
    <row r="137" spans="1:9" s="2" customFormat="1" ht="21.6" customHeight="1" x14ac:dyDescent="0.3">
      <c r="A137" s="3"/>
      <c r="B137" s="27">
        <f t="shared" si="29"/>
        <v>15</v>
      </c>
      <c r="C137" s="28" t="s">
        <v>55</v>
      </c>
      <c r="D137" s="29" t="s">
        <v>19</v>
      </c>
      <c r="E137" s="30">
        <v>56</v>
      </c>
      <c r="F137" s="34">
        <v>0</v>
      </c>
      <c r="G137" s="21"/>
      <c r="H137" s="35">
        <f t="shared" si="27"/>
        <v>0</v>
      </c>
      <c r="I137" s="21"/>
    </row>
    <row r="138" spans="1:9" s="2" customFormat="1" ht="21.6" customHeight="1" x14ac:dyDescent="0.3">
      <c r="A138" s="3"/>
      <c r="B138" s="27">
        <f t="shared" si="29"/>
        <v>16</v>
      </c>
      <c r="C138" s="28" t="s">
        <v>23</v>
      </c>
      <c r="D138" s="29" t="s">
        <v>17</v>
      </c>
      <c r="E138" s="30">
        <v>1</v>
      </c>
      <c r="F138" s="34">
        <v>0</v>
      </c>
      <c r="G138" s="21"/>
      <c r="H138" s="35">
        <f t="shared" si="27"/>
        <v>0</v>
      </c>
      <c r="I138" s="21"/>
    </row>
    <row r="139" spans="1:9" s="2" customFormat="1" ht="21.6" customHeight="1" x14ac:dyDescent="0.3">
      <c r="A139" s="3"/>
      <c r="B139" s="27">
        <f t="shared" si="29"/>
        <v>17</v>
      </c>
      <c r="C139" s="28" t="s">
        <v>24</v>
      </c>
      <c r="D139" s="29" t="s">
        <v>16</v>
      </c>
      <c r="E139" s="30">
        <v>5144</v>
      </c>
      <c r="F139" s="34">
        <v>0</v>
      </c>
      <c r="G139" s="21"/>
      <c r="H139" s="35">
        <f t="shared" si="27"/>
        <v>0</v>
      </c>
      <c r="I139" s="21"/>
    </row>
    <row r="140" spans="1:9" s="2" customFormat="1" ht="21.6" customHeight="1" x14ac:dyDescent="0.3">
      <c r="A140" s="3"/>
      <c r="B140" s="27">
        <f t="shared" si="29"/>
        <v>18</v>
      </c>
      <c r="C140" s="28" t="s">
        <v>100</v>
      </c>
      <c r="D140" s="29" t="s">
        <v>19</v>
      </c>
      <c r="E140" s="30">
        <v>125</v>
      </c>
      <c r="F140" s="34">
        <v>0</v>
      </c>
      <c r="G140" s="21"/>
      <c r="H140" s="35">
        <f t="shared" si="27"/>
        <v>0</v>
      </c>
      <c r="I140" s="21"/>
    </row>
    <row r="141" spans="1:9" s="2" customFormat="1" ht="12.6" customHeight="1" x14ac:dyDescent="0.3">
      <c r="A141" s="3"/>
      <c r="B141" s="27"/>
      <c r="C141" s="28"/>
      <c r="D141" s="29"/>
      <c r="E141" s="58"/>
      <c r="F141" s="32"/>
      <c r="G141" s="21"/>
      <c r="H141" s="32"/>
      <c r="I141" s="21"/>
    </row>
    <row r="142" spans="1:9" s="26" customFormat="1" ht="18.600000000000001" customHeight="1" x14ac:dyDescent="0.3">
      <c r="A142" s="22"/>
      <c r="B142" s="85"/>
      <c r="C142" s="85"/>
      <c r="D142" s="85"/>
      <c r="F142" s="92" t="s">
        <v>20</v>
      </c>
      <c r="G142" s="22"/>
      <c r="H142" s="93">
        <f>SUM(H123:H140)</f>
        <v>0</v>
      </c>
      <c r="I142" s="25"/>
    </row>
    <row r="143" spans="1:9" s="2" customFormat="1" ht="15.6" customHeight="1" x14ac:dyDescent="0.3">
      <c r="A143" s="3"/>
      <c r="I143" s="21"/>
    </row>
    <row r="144" spans="1:9" s="26" customFormat="1" ht="18.600000000000001" customHeight="1" x14ac:dyDescent="0.3">
      <c r="A144" s="22"/>
      <c r="B144" s="61" t="s">
        <v>51</v>
      </c>
      <c r="C144" s="62"/>
      <c r="D144" s="62"/>
      <c r="E144" s="63"/>
      <c r="F144" s="64"/>
      <c r="G144" s="65"/>
      <c r="H144" s="66"/>
      <c r="I144" s="25"/>
    </row>
    <row r="145" spans="1:10" s="2" customFormat="1" ht="21.6" customHeight="1" x14ac:dyDescent="0.3">
      <c r="B145" s="27">
        <v>1</v>
      </c>
      <c r="C145" s="51" t="s">
        <v>67</v>
      </c>
      <c r="D145" s="29" t="s">
        <v>25</v>
      </c>
      <c r="E145" s="67">
        <v>175</v>
      </c>
      <c r="F145" s="68">
        <v>0</v>
      </c>
      <c r="G145" s="3"/>
      <c r="H145" s="60">
        <f>SUM(E145*F145)</f>
        <v>0</v>
      </c>
      <c r="I145" s="69"/>
    </row>
    <row r="146" spans="1:10" s="2" customFormat="1" ht="21.6" customHeight="1" x14ac:dyDescent="0.3">
      <c r="A146" s="3"/>
      <c r="B146" s="27">
        <f>B145+1</f>
        <v>2</v>
      </c>
      <c r="C146" s="51" t="s">
        <v>68</v>
      </c>
      <c r="D146" s="29" t="s">
        <v>25</v>
      </c>
      <c r="E146" s="67">
        <v>81510</v>
      </c>
      <c r="F146" s="68">
        <v>0</v>
      </c>
      <c r="G146" s="3"/>
      <c r="H146" s="60">
        <f t="shared" ref="H146:H152" si="32">SUM(E146*F146)</f>
        <v>0</v>
      </c>
      <c r="I146" s="21"/>
    </row>
    <row r="147" spans="1:10" s="2" customFormat="1" ht="21.6" customHeight="1" x14ac:dyDescent="0.3">
      <c r="A147" s="3"/>
      <c r="B147" s="27">
        <f t="shared" ref="B147:B152" si="33">B146+1</f>
        <v>3</v>
      </c>
      <c r="C147" s="51" t="s">
        <v>69</v>
      </c>
      <c r="D147" s="29" t="s">
        <v>25</v>
      </c>
      <c r="E147" s="33">
        <v>6605</v>
      </c>
      <c r="F147" s="68">
        <v>0</v>
      </c>
      <c r="G147" s="3"/>
      <c r="H147" s="60">
        <f t="shared" si="32"/>
        <v>0</v>
      </c>
      <c r="I147" s="21"/>
      <c r="J147" s="36"/>
    </row>
    <row r="148" spans="1:10" s="2" customFormat="1" ht="21.6" customHeight="1" x14ac:dyDescent="0.3">
      <c r="A148" s="3"/>
      <c r="B148" s="27">
        <f t="shared" si="33"/>
        <v>4</v>
      </c>
      <c r="C148" s="51" t="s">
        <v>70</v>
      </c>
      <c r="D148" s="29" t="s">
        <v>25</v>
      </c>
      <c r="E148" s="33">
        <v>8785</v>
      </c>
      <c r="F148" s="68">
        <v>0</v>
      </c>
      <c r="G148" s="3"/>
      <c r="H148" s="60">
        <f t="shared" si="32"/>
        <v>0</v>
      </c>
      <c r="I148" s="21"/>
    </row>
    <row r="149" spans="1:10" s="2" customFormat="1" ht="21.6" customHeight="1" x14ac:dyDescent="0.3">
      <c r="A149" s="3"/>
      <c r="B149" s="27">
        <f t="shared" si="33"/>
        <v>5</v>
      </c>
      <c r="C149" s="51" t="s">
        <v>71</v>
      </c>
      <c r="D149" s="29" t="s">
        <v>25</v>
      </c>
      <c r="E149" s="87">
        <v>90935</v>
      </c>
      <c r="F149" s="68">
        <v>0</v>
      </c>
      <c r="G149" s="3"/>
      <c r="H149" s="60">
        <f t="shared" si="32"/>
        <v>0</v>
      </c>
    </row>
    <row r="150" spans="1:10" s="2" customFormat="1" ht="21.6" customHeight="1" x14ac:dyDescent="0.3">
      <c r="A150" s="3"/>
      <c r="B150" s="27">
        <f t="shared" si="33"/>
        <v>6</v>
      </c>
      <c r="C150" s="51" t="s">
        <v>72</v>
      </c>
      <c r="D150" s="29" t="s">
        <v>25</v>
      </c>
      <c r="E150" s="87">
        <v>5450</v>
      </c>
      <c r="F150" s="68">
        <v>0</v>
      </c>
      <c r="G150" s="3"/>
      <c r="H150" s="60">
        <f t="shared" si="32"/>
        <v>0</v>
      </c>
    </row>
    <row r="151" spans="1:10" s="2" customFormat="1" ht="21.6" customHeight="1" x14ac:dyDescent="0.3">
      <c r="A151" s="3"/>
      <c r="B151" s="27">
        <f t="shared" si="33"/>
        <v>7</v>
      </c>
      <c r="C151" s="51" t="s">
        <v>102</v>
      </c>
      <c r="D151" s="29" t="s">
        <v>25</v>
      </c>
      <c r="E151" s="87">
        <v>140160</v>
      </c>
      <c r="F151" s="68">
        <v>0</v>
      </c>
      <c r="G151" s="3"/>
      <c r="H151" s="60">
        <f t="shared" ref="H151" si="34">SUM(E151*F151)</f>
        <v>0</v>
      </c>
    </row>
    <row r="152" spans="1:10" s="2" customFormat="1" ht="21.6" customHeight="1" x14ac:dyDescent="0.3">
      <c r="A152" s="3"/>
      <c r="B152" s="27">
        <f t="shared" si="33"/>
        <v>8</v>
      </c>
      <c r="C152" s="28" t="s">
        <v>101</v>
      </c>
      <c r="D152" s="29" t="s">
        <v>25</v>
      </c>
      <c r="E152" s="33">
        <v>4980</v>
      </c>
      <c r="F152" s="68">
        <v>0</v>
      </c>
      <c r="G152" s="3"/>
      <c r="H152" s="60">
        <f t="shared" si="32"/>
        <v>0</v>
      </c>
      <c r="I152" s="21"/>
    </row>
    <row r="153" spans="1:10" s="2" customFormat="1" ht="21.6" customHeight="1" x14ac:dyDescent="0.3">
      <c r="A153" s="3"/>
      <c r="B153" s="27">
        <f>B152+1</f>
        <v>9</v>
      </c>
      <c r="C153" s="28" t="s">
        <v>193</v>
      </c>
      <c r="D153" s="29" t="s">
        <v>25</v>
      </c>
      <c r="E153" s="33">
        <v>118035</v>
      </c>
      <c r="F153" s="68">
        <v>0</v>
      </c>
      <c r="G153" s="3"/>
      <c r="H153" s="60">
        <f t="shared" ref="H153" si="35">SUM(E153*F153)</f>
        <v>0</v>
      </c>
      <c r="I153" s="21"/>
      <c r="J153" s="36"/>
    </row>
    <row r="154" spans="1:10" s="2" customFormat="1" ht="21.6" customHeight="1" x14ac:dyDescent="0.3">
      <c r="A154" s="3"/>
      <c r="B154" s="27">
        <f t="shared" ref="B154" si="36">B153+1</f>
        <v>10</v>
      </c>
      <c r="C154" s="28" t="s">
        <v>194</v>
      </c>
      <c r="D154" s="29" t="s">
        <v>25</v>
      </c>
      <c r="E154" s="33">
        <v>19115</v>
      </c>
      <c r="F154" s="68">
        <v>0</v>
      </c>
      <c r="G154" s="3"/>
      <c r="H154" s="60">
        <f t="shared" ref="H154" si="37">SUM(E154*F154)</f>
        <v>0</v>
      </c>
      <c r="I154" s="21"/>
      <c r="J154" s="36"/>
    </row>
    <row r="155" spans="1:10" s="2" customFormat="1" ht="21.6" customHeight="1" x14ac:dyDescent="0.3">
      <c r="A155" s="3"/>
      <c r="B155" s="27">
        <f>B154+1</f>
        <v>11</v>
      </c>
      <c r="C155" s="28" t="s">
        <v>208</v>
      </c>
      <c r="D155" s="29" t="s">
        <v>15</v>
      </c>
      <c r="E155" s="126">
        <v>16080</v>
      </c>
      <c r="F155" s="68">
        <v>0</v>
      </c>
      <c r="G155" s="3"/>
      <c r="H155" s="60">
        <f>SUM(E155*F155)</f>
        <v>0</v>
      </c>
      <c r="I155" s="21"/>
      <c r="J155" s="71"/>
    </row>
    <row r="156" spans="1:10" s="2" customFormat="1" ht="21.6" customHeight="1" x14ac:dyDescent="0.3">
      <c r="A156" s="3"/>
      <c r="B156" s="27">
        <f t="shared" ref="B156:B157" si="38">B155+1</f>
        <v>12</v>
      </c>
      <c r="C156" s="28" t="s">
        <v>206</v>
      </c>
      <c r="D156" s="29" t="s">
        <v>53</v>
      </c>
      <c r="E156" s="125">
        <f>70.14+3.32</f>
        <v>73.459999999999994</v>
      </c>
      <c r="F156" s="68">
        <v>0</v>
      </c>
      <c r="G156" s="3"/>
      <c r="H156" s="60">
        <f>SUM(E156*F156)</f>
        <v>0</v>
      </c>
      <c r="I156" s="21"/>
      <c r="J156" s="71"/>
    </row>
    <row r="157" spans="1:10" s="2" customFormat="1" ht="21.6" customHeight="1" x14ac:dyDescent="0.3">
      <c r="A157" s="3"/>
      <c r="B157" s="27">
        <f t="shared" si="38"/>
        <v>13</v>
      </c>
      <c r="C157" s="28" t="s">
        <v>207</v>
      </c>
      <c r="D157" s="29" t="s">
        <v>17</v>
      </c>
      <c r="E157" s="33">
        <v>1</v>
      </c>
      <c r="F157" s="68">
        <v>0</v>
      </c>
      <c r="G157" s="3"/>
      <c r="H157" s="60">
        <f>SUM(E157*F157)</f>
        <v>0</v>
      </c>
      <c r="I157" s="21"/>
    </row>
    <row r="158" spans="1:10" s="2" customFormat="1" ht="12.6" customHeight="1" x14ac:dyDescent="0.3">
      <c r="A158" s="3"/>
      <c r="B158" s="27"/>
      <c r="C158" s="28"/>
      <c r="D158" s="29"/>
      <c r="E158" s="33"/>
      <c r="F158" s="72"/>
      <c r="G158" s="3"/>
      <c r="H158" s="81"/>
      <c r="I158" s="21"/>
    </row>
    <row r="159" spans="1:10" s="26" customFormat="1" ht="18.600000000000001" customHeight="1" x14ac:dyDescent="0.3">
      <c r="A159" s="22"/>
      <c r="B159" s="90"/>
      <c r="C159" s="85"/>
      <c r="D159" s="86"/>
      <c r="E159" s="94"/>
      <c r="F159" s="92" t="s">
        <v>20</v>
      </c>
      <c r="G159" s="22"/>
      <c r="H159" s="93">
        <f>SUM(H145:H157)</f>
        <v>0</v>
      </c>
      <c r="I159" s="25"/>
    </row>
    <row r="160" spans="1:10" s="2" customFormat="1" ht="12.6" customHeight="1" x14ac:dyDescent="0.3">
      <c r="A160" s="3"/>
      <c r="E160" s="44"/>
      <c r="F160" s="59"/>
      <c r="G160" s="3"/>
      <c r="H160" s="73"/>
      <c r="I160" s="21"/>
    </row>
    <row r="161" spans="1:9" s="26" customFormat="1" ht="18.600000000000001" customHeight="1" x14ac:dyDescent="0.3">
      <c r="A161" s="22"/>
      <c r="B161" s="61" t="s">
        <v>58</v>
      </c>
      <c r="C161" s="62"/>
      <c r="D161" s="62"/>
      <c r="E161" s="63"/>
      <c r="F161" s="64"/>
      <c r="G161" s="65"/>
      <c r="H161" s="66"/>
      <c r="I161" s="25"/>
    </row>
    <row r="162" spans="1:9" s="26" customFormat="1" ht="18.600000000000001" customHeight="1" x14ac:dyDescent="0.3">
      <c r="A162" s="22"/>
      <c r="B162" s="74">
        <v>1</v>
      </c>
      <c r="C162" s="101" t="s">
        <v>109</v>
      </c>
      <c r="D162" s="100" t="s">
        <v>16</v>
      </c>
      <c r="E162" s="87">
        <v>270</v>
      </c>
      <c r="F162" s="68">
        <v>0</v>
      </c>
      <c r="G162" s="3"/>
      <c r="H162" s="60">
        <f t="shared" ref="H162" si="39">SUM(E162*F162)</f>
        <v>0</v>
      </c>
      <c r="I162" s="25"/>
    </row>
    <row r="163" spans="1:9" s="2" customFormat="1" ht="21.6" customHeight="1" x14ac:dyDescent="0.3">
      <c r="B163" s="74">
        <f>B162+1</f>
        <v>2</v>
      </c>
      <c r="C163" s="75" t="s">
        <v>106</v>
      </c>
      <c r="D163" s="76" t="s">
        <v>16</v>
      </c>
      <c r="E163" s="77">
        <v>205</v>
      </c>
      <c r="F163" s="68">
        <v>0</v>
      </c>
      <c r="G163" s="3"/>
      <c r="H163" s="60">
        <f t="shared" ref="H163:H165" si="40">SUM(E163*F163)</f>
        <v>0</v>
      </c>
      <c r="I163" s="21"/>
    </row>
    <row r="164" spans="1:9" s="2" customFormat="1" ht="21.6" customHeight="1" x14ac:dyDescent="0.3">
      <c r="A164" s="3"/>
      <c r="B164" s="74">
        <f t="shared" ref="B164:B165" si="41">B163+1</f>
        <v>3</v>
      </c>
      <c r="C164" s="75" t="s">
        <v>107</v>
      </c>
      <c r="D164" s="76" t="s">
        <v>16</v>
      </c>
      <c r="E164" s="77">
        <v>260</v>
      </c>
      <c r="F164" s="68">
        <v>0</v>
      </c>
      <c r="G164" s="3"/>
      <c r="H164" s="60">
        <f t="shared" si="40"/>
        <v>0</v>
      </c>
      <c r="I164" s="21"/>
    </row>
    <row r="165" spans="1:9" s="2" customFormat="1" ht="21.6" customHeight="1" x14ac:dyDescent="0.3">
      <c r="A165" s="3"/>
      <c r="B165" s="74">
        <f t="shared" si="41"/>
        <v>4</v>
      </c>
      <c r="C165" s="75" t="s">
        <v>108</v>
      </c>
      <c r="D165" s="76" t="s">
        <v>16</v>
      </c>
      <c r="E165" s="77">
        <v>60</v>
      </c>
      <c r="F165" s="68">
        <v>0</v>
      </c>
      <c r="G165" s="3"/>
      <c r="H165" s="60">
        <f t="shared" si="40"/>
        <v>0</v>
      </c>
      <c r="I165" s="21"/>
    </row>
    <row r="166" spans="1:9" s="2" customFormat="1" ht="21.6" customHeight="1" x14ac:dyDescent="0.3">
      <c r="A166" s="3"/>
      <c r="B166" s="74">
        <f>B165+1</f>
        <v>5</v>
      </c>
      <c r="C166" s="2" t="s">
        <v>110</v>
      </c>
      <c r="D166" s="76" t="s">
        <v>16</v>
      </c>
      <c r="E166" s="30">
        <v>120</v>
      </c>
      <c r="F166" s="68">
        <v>0</v>
      </c>
      <c r="G166" s="3"/>
      <c r="H166" s="60">
        <f t="shared" ref="H166" si="42">SUM(E166*F166)</f>
        <v>0</v>
      </c>
      <c r="I166" s="21"/>
    </row>
    <row r="167" spans="1:9" s="2" customFormat="1" ht="12.6" customHeight="1" x14ac:dyDescent="0.3">
      <c r="A167" s="3"/>
      <c r="B167" s="74"/>
      <c r="D167" s="76"/>
      <c r="E167" s="30"/>
      <c r="F167" s="72"/>
      <c r="G167" s="3"/>
      <c r="H167" s="81"/>
      <c r="I167" s="21"/>
    </row>
    <row r="168" spans="1:9" s="26" customFormat="1" ht="18.600000000000001" customHeight="1" x14ac:dyDescent="0.3">
      <c r="A168" s="22"/>
      <c r="E168" s="95"/>
      <c r="F168" s="92" t="s">
        <v>20</v>
      </c>
      <c r="G168" s="22"/>
      <c r="H168" s="93">
        <f>SUM(H162:H166)</f>
        <v>0</v>
      </c>
      <c r="I168" s="25"/>
    </row>
    <row r="169" spans="1:9" s="2" customFormat="1" ht="12.6" customHeight="1" thickBot="1" x14ac:dyDescent="0.35">
      <c r="A169" s="3"/>
      <c r="B169" s="27"/>
      <c r="C169" s="28"/>
      <c r="D169" s="29"/>
      <c r="E169" s="78"/>
      <c r="F169" s="59"/>
      <c r="H169" s="73"/>
      <c r="I169" s="21"/>
    </row>
    <row r="170" spans="1:9" s="26" customFormat="1" ht="18.600000000000001" customHeight="1" thickBot="1" x14ac:dyDescent="0.35">
      <c r="A170" s="22"/>
      <c r="B170" s="216" t="s">
        <v>103</v>
      </c>
      <c r="C170" s="216"/>
      <c r="D170" s="216"/>
      <c r="E170" s="216"/>
      <c r="F170" s="216"/>
      <c r="G170" s="79"/>
      <c r="H170" s="80">
        <f>SUM(H168,H159,H142,H120,H96,H78,H47)</f>
        <v>0</v>
      </c>
      <c r="I170" s="25"/>
    </row>
    <row r="171" spans="1:9" s="2" customFormat="1" ht="21.45" customHeight="1" x14ac:dyDescent="0.3"/>
    <row r="172" spans="1:9" s="2" customFormat="1" ht="21.6" customHeight="1" x14ac:dyDescent="0.3"/>
    <row r="173" spans="1:9" s="2" customFormat="1" ht="21.45" customHeight="1" x14ac:dyDescent="0.3"/>
    <row r="174" spans="1:9" s="2" customFormat="1" ht="21.6" customHeight="1" x14ac:dyDescent="0.3"/>
    <row r="175" spans="1:9" s="2" customFormat="1" ht="21.6" customHeight="1" x14ac:dyDescent="0.3"/>
    <row r="176" spans="1:9" s="2" customFormat="1" ht="21.6" customHeight="1" x14ac:dyDescent="0.3"/>
    <row r="177" ht="21.6" customHeight="1" x14ac:dyDescent="0.3"/>
    <row r="178" ht="21.6" customHeight="1" x14ac:dyDescent="0.3"/>
    <row r="179" ht="21.6" customHeight="1" x14ac:dyDescent="0.3"/>
    <row r="180" ht="21.6" customHeight="1" x14ac:dyDescent="0.3"/>
    <row r="181" ht="21.6" customHeight="1" x14ac:dyDescent="0.3"/>
    <row r="182" ht="21.6" customHeight="1" x14ac:dyDescent="0.3"/>
    <row r="183" ht="21.6" customHeight="1" x14ac:dyDescent="0.3"/>
    <row r="184" ht="10.65" customHeight="1" x14ac:dyDescent="0.3"/>
    <row r="185" ht="21.6" customHeight="1" x14ac:dyDescent="0.3"/>
    <row r="187" ht="21.6" customHeight="1" x14ac:dyDescent="0.3"/>
  </sheetData>
  <protectedRanges>
    <protectedRange password="DA9B" sqref="C67:E71 C50:D51 C92:D93 C52:E64 C65:D66 C81:E81 C84 D82:E84 C85:E91" name="Range1_1"/>
    <protectedRange password="DA9B" sqref="C82:C83" name="Range1_1_1_2"/>
    <protectedRange password="DA9B" sqref="C94:E94" name="Range1_1_1"/>
  </protectedRanges>
  <mergeCells count="21">
    <mergeCell ref="B19:I19"/>
    <mergeCell ref="B20:I20"/>
    <mergeCell ref="B28:C28"/>
    <mergeCell ref="B170:F170"/>
    <mergeCell ref="B18:I18"/>
    <mergeCell ref="B26:C26"/>
    <mergeCell ref="B1:H1"/>
    <mergeCell ref="B2:H2"/>
    <mergeCell ref="B3:H3"/>
    <mergeCell ref="D5:F5"/>
    <mergeCell ref="D6:H6"/>
    <mergeCell ref="G16:H16"/>
    <mergeCell ref="G10:H10"/>
    <mergeCell ref="D7:F7"/>
    <mergeCell ref="D8:F8"/>
    <mergeCell ref="G11:H11"/>
    <mergeCell ref="G15:H15"/>
    <mergeCell ref="G12:H12"/>
    <mergeCell ref="G13:H13"/>
    <mergeCell ref="G14:H14"/>
    <mergeCell ref="A16:F16"/>
  </mergeCells>
  <pageMargins left="0.5" right="0.5" top="0.5" bottom="0.5" header="0.3" footer="0.3"/>
  <pageSetup scale="74" fitToHeight="0" orientation="portrait" r:id="rId1"/>
  <headerFooter>
    <oddFooter>&amp;C&amp;"Aptos,Regular"&amp;10&amp;P of &amp;N&amp;R&amp;"Aptos,Italic"&amp;8Mayfair - &amp;A - Bid Form &amp;"Aptos,Bold Italic"&amp;KC00000(Addend1)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8F04-67CA-4C4C-BC86-02332A749496}">
  <sheetPr>
    <pageSetUpPr fitToPage="1"/>
  </sheetPr>
  <dimension ref="A1:N211"/>
  <sheetViews>
    <sheetView tabSelected="1" view="pageBreakPreview" zoomScaleNormal="85" zoomScaleSheetLayoutView="100" workbookViewId="0">
      <selection activeCell="B1" sqref="B1:H1"/>
    </sheetView>
  </sheetViews>
  <sheetFormatPr defaultRowHeight="14.4" x14ac:dyDescent="0.3"/>
  <cols>
    <col min="1" max="1" width="3.6640625" customWidth="1"/>
    <col min="2" max="2" width="5.5546875" customWidth="1"/>
    <col min="3" max="3" width="56.88671875" bestFit="1" customWidth="1"/>
    <col min="4" max="4" width="6" customWidth="1"/>
    <col min="5" max="5" width="12" customWidth="1"/>
    <col min="6" max="6" width="18.5546875" customWidth="1"/>
    <col min="7" max="7" width="2" customWidth="1"/>
    <col min="8" max="8" width="20.6640625" customWidth="1"/>
    <col min="9" max="9" width="3.6640625" customWidth="1"/>
    <col min="10" max="10" width="9.88671875" bestFit="1" customWidth="1"/>
    <col min="11" max="11" width="12.6640625" bestFit="1" customWidth="1"/>
    <col min="12" max="12" width="12.5546875" bestFit="1" customWidth="1"/>
    <col min="13" max="13" width="23" bestFit="1" customWidth="1"/>
    <col min="14" max="14" width="26" bestFit="1" customWidth="1"/>
  </cols>
  <sheetData>
    <row r="1" spans="1:9" s="2" customFormat="1" ht="25.8" x14ac:dyDescent="0.5">
      <c r="A1" s="1"/>
      <c r="B1" s="210" t="s">
        <v>163</v>
      </c>
      <c r="C1" s="210"/>
      <c r="D1" s="210"/>
      <c r="E1" s="210"/>
      <c r="F1" s="210"/>
      <c r="G1" s="210"/>
      <c r="H1" s="210"/>
      <c r="I1" s="1"/>
    </row>
    <row r="2" spans="1:9" s="2" customFormat="1" ht="25.8" x14ac:dyDescent="0.5">
      <c r="A2" s="1"/>
      <c r="B2" s="210" t="s">
        <v>46</v>
      </c>
      <c r="C2" s="210"/>
      <c r="D2" s="210"/>
      <c r="E2" s="210"/>
      <c r="F2" s="210"/>
      <c r="G2" s="210"/>
      <c r="H2" s="210"/>
      <c r="I2" s="1"/>
    </row>
    <row r="3" spans="1:9" s="26" customFormat="1" ht="18.600000000000001" customHeight="1" x14ac:dyDescent="0.3">
      <c r="A3" s="227"/>
      <c r="B3" s="211" t="s">
        <v>310</v>
      </c>
      <c r="C3" s="222"/>
      <c r="D3" s="222"/>
      <c r="E3" s="222"/>
      <c r="F3" s="222"/>
      <c r="G3" s="222"/>
      <c r="H3" s="222"/>
      <c r="I3" s="227"/>
    </row>
    <row r="4" spans="1:9" s="2" customFormat="1" ht="15.6" customHeight="1" x14ac:dyDescent="0.5">
      <c r="A4" s="1"/>
      <c r="B4" s="210"/>
      <c r="C4" s="210"/>
      <c r="D4" s="210"/>
      <c r="E4" s="210"/>
      <c r="F4" s="210"/>
      <c r="G4" s="210"/>
      <c r="H4" s="210"/>
      <c r="I4" s="1"/>
    </row>
    <row r="5" spans="1:9" s="2" customFormat="1" ht="24.6" customHeight="1" x14ac:dyDescent="0.3">
      <c r="A5" s="3"/>
      <c r="B5" s="3"/>
      <c r="C5" s="4" t="s">
        <v>0</v>
      </c>
      <c r="D5" s="212"/>
      <c r="E5" s="212"/>
      <c r="F5" s="212"/>
      <c r="G5" s="3"/>
      <c r="H5" s="3"/>
      <c r="I5" s="3"/>
    </row>
    <row r="6" spans="1:9" s="2" customFormat="1" ht="24.6" customHeight="1" x14ac:dyDescent="0.3">
      <c r="A6" s="3"/>
      <c r="B6" s="3"/>
      <c r="C6" s="5" t="s">
        <v>1</v>
      </c>
      <c r="D6" s="213"/>
      <c r="E6" s="213"/>
      <c r="F6" s="213"/>
      <c r="G6" s="213"/>
      <c r="H6" s="213"/>
      <c r="I6" s="3"/>
    </row>
    <row r="7" spans="1:9" s="2" customFormat="1" ht="24.6" customHeight="1" x14ac:dyDescent="0.3">
      <c r="A7" s="3"/>
      <c r="B7" s="3"/>
      <c r="C7" s="4" t="s">
        <v>2</v>
      </c>
      <c r="D7" s="207"/>
      <c r="E7" s="207"/>
      <c r="F7" s="207"/>
      <c r="G7" s="6"/>
      <c r="H7" s="6"/>
      <c r="I7" s="3"/>
    </row>
    <row r="8" spans="1:9" s="2" customFormat="1" ht="24.6" customHeight="1" x14ac:dyDescent="0.3">
      <c r="A8" s="3"/>
      <c r="B8" s="3"/>
      <c r="C8" s="4" t="s">
        <v>3</v>
      </c>
      <c r="D8" s="208"/>
      <c r="E8" s="208"/>
      <c r="F8" s="208"/>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2"/>
      <c r="E10" s="122"/>
      <c r="F10" s="11" t="s">
        <v>187</v>
      </c>
      <c r="G10" s="219">
        <f>SUM(H120)</f>
        <v>0</v>
      </c>
      <c r="H10" s="219"/>
    </row>
    <row r="11" spans="1:9" s="2" customFormat="1" ht="21.6" customHeight="1" x14ac:dyDescent="0.3">
      <c r="C11" s="10" t="s">
        <v>50</v>
      </c>
      <c r="D11" s="123"/>
      <c r="E11" s="123"/>
      <c r="F11" s="11"/>
      <c r="G11" s="206"/>
      <c r="H11" s="206"/>
    </row>
    <row r="12" spans="1:9" s="2" customFormat="1" ht="21.6" customHeight="1" x14ac:dyDescent="0.3">
      <c r="C12" s="10"/>
      <c r="D12" s="82"/>
      <c r="E12" s="83"/>
      <c r="F12" s="11"/>
      <c r="G12" s="220"/>
      <c r="H12" s="220"/>
    </row>
    <row r="13" spans="1:9" s="2" customFormat="1" ht="31.95" customHeight="1" x14ac:dyDescent="0.3">
      <c r="A13" s="15">
        <v>1</v>
      </c>
      <c r="B13" s="214" t="s">
        <v>4</v>
      </c>
      <c r="C13" s="217"/>
      <c r="D13" s="217"/>
      <c r="E13" s="217"/>
      <c r="F13" s="217"/>
      <c r="G13" s="217"/>
      <c r="H13" s="217"/>
      <c r="I13" s="217"/>
    </row>
    <row r="14" spans="1:9" s="2" customFormat="1" ht="30.6" customHeight="1" x14ac:dyDescent="0.3">
      <c r="A14" s="15">
        <v>2</v>
      </c>
      <c r="B14" s="214" t="s">
        <v>5</v>
      </c>
      <c r="C14" s="214"/>
      <c r="D14" s="214"/>
      <c r="E14" s="214"/>
      <c r="F14" s="214"/>
      <c r="G14" s="214"/>
      <c r="H14" s="214"/>
      <c r="I14" s="214"/>
    </row>
    <row r="15" spans="1:9" s="2" customFormat="1" ht="31.2" customHeight="1" x14ac:dyDescent="0.3">
      <c r="A15" s="15">
        <v>3</v>
      </c>
      <c r="B15" s="214" t="s">
        <v>6</v>
      </c>
      <c r="C15" s="214"/>
      <c r="D15" s="214"/>
      <c r="E15" s="214"/>
      <c r="F15" s="214"/>
      <c r="G15" s="214"/>
      <c r="H15" s="214"/>
      <c r="I15" s="214"/>
    </row>
    <row r="16" spans="1:9" s="2" customFormat="1" ht="18.600000000000001" customHeight="1" x14ac:dyDescent="0.3">
      <c r="A16" s="16"/>
      <c r="B16" s="17"/>
      <c r="C16" s="17"/>
      <c r="D16" s="17"/>
      <c r="E16" s="17"/>
      <c r="F16" s="17"/>
      <c r="G16" s="17"/>
      <c r="H16" s="17"/>
      <c r="I16" s="17"/>
    </row>
    <row r="17" spans="1:9" s="2" customFormat="1" ht="18.600000000000001" customHeight="1" x14ac:dyDescent="0.3">
      <c r="A17" s="3"/>
      <c r="B17" s="3"/>
      <c r="C17" s="4" t="s">
        <v>7</v>
      </c>
      <c r="D17" s="6"/>
      <c r="E17" s="6"/>
      <c r="F17" s="6"/>
      <c r="G17" s="6"/>
      <c r="H17" s="6"/>
      <c r="I17" s="3"/>
    </row>
    <row r="18" spans="1:9" s="2" customFormat="1" ht="18.600000000000001" customHeight="1" x14ac:dyDescent="0.3">
      <c r="A18" s="3"/>
      <c r="B18" s="3"/>
      <c r="C18" s="3"/>
      <c r="D18" s="18" t="s">
        <v>8</v>
      </c>
      <c r="E18" s="18"/>
      <c r="F18" s="18"/>
      <c r="G18" s="3"/>
      <c r="H18" s="3"/>
      <c r="I18" s="3"/>
    </row>
    <row r="19" spans="1:9" s="2" customFormat="1" ht="37.200000000000003" customHeight="1" x14ac:dyDescent="0.3">
      <c r="A19" s="3"/>
      <c r="B19" s="3"/>
      <c r="C19" s="4" t="s">
        <v>7</v>
      </c>
      <c r="D19" s="6" t="s">
        <v>9</v>
      </c>
      <c r="E19" s="6"/>
      <c r="F19" s="6"/>
      <c r="G19" s="6"/>
      <c r="H19" s="6"/>
      <c r="I19" s="3"/>
    </row>
    <row r="20" spans="1:9" s="2" customFormat="1" ht="18.600000000000001" customHeight="1" x14ac:dyDescent="0.3">
      <c r="A20" s="3"/>
      <c r="B20" s="3"/>
      <c r="C20" s="3"/>
      <c r="D20" s="3" t="s">
        <v>8</v>
      </c>
      <c r="E20" s="3"/>
      <c r="F20" s="3"/>
      <c r="G20" s="3"/>
      <c r="H20" s="3"/>
      <c r="I20" s="3"/>
    </row>
    <row r="21" spans="1:9" s="2" customFormat="1" ht="18.600000000000001" customHeight="1" x14ac:dyDescent="0.35">
      <c r="A21" s="3"/>
      <c r="B21" s="218"/>
      <c r="C21" s="218"/>
      <c r="D21" s="3"/>
      <c r="E21" s="3"/>
      <c r="F21" s="3"/>
      <c r="G21" s="3"/>
      <c r="H21" s="3"/>
      <c r="I21" s="3"/>
    </row>
    <row r="22" spans="1:9" s="2" customFormat="1" ht="28.8" x14ac:dyDescent="0.3">
      <c r="A22" s="3"/>
      <c r="B22" s="20" t="s">
        <v>83</v>
      </c>
      <c r="C22" s="19" t="s">
        <v>10</v>
      </c>
      <c r="D22" s="19" t="s">
        <v>11</v>
      </c>
      <c r="E22" s="19" t="s">
        <v>12</v>
      </c>
      <c r="F22" s="20" t="s">
        <v>13</v>
      </c>
      <c r="G22" s="19"/>
      <c r="H22" s="19" t="s">
        <v>14</v>
      </c>
      <c r="I22" s="21"/>
    </row>
    <row r="23" spans="1:9" s="26" customFormat="1" ht="18.600000000000001" customHeight="1" x14ac:dyDescent="0.3">
      <c r="A23" s="22"/>
      <c r="B23" s="215" t="s">
        <v>40</v>
      </c>
      <c r="C23" s="215"/>
      <c r="D23" s="23"/>
      <c r="E23" s="24"/>
      <c r="F23" s="23"/>
      <c r="G23" s="23"/>
      <c r="H23" s="23"/>
      <c r="I23" s="25"/>
    </row>
    <row r="24" spans="1:9" s="26" customFormat="1" ht="18.600000000000001" customHeight="1" x14ac:dyDescent="0.3">
      <c r="A24" s="22"/>
      <c r="B24" s="50">
        <v>1</v>
      </c>
      <c r="C24" s="84" t="s">
        <v>60</v>
      </c>
      <c r="D24" s="85"/>
      <c r="E24" s="86"/>
      <c r="F24" s="85"/>
      <c r="G24" s="85"/>
      <c r="H24" s="85"/>
      <c r="I24" s="25"/>
    </row>
    <row r="25" spans="1:9" s="26" customFormat="1" ht="18.600000000000001" customHeight="1" x14ac:dyDescent="0.3">
      <c r="A25" s="22"/>
      <c r="B25" s="112"/>
      <c r="C25" s="45" t="s">
        <v>150</v>
      </c>
      <c r="D25" s="29" t="s">
        <v>15</v>
      </c>
      <c r="E25" s="33">
        <v>11205</v>
      </c>
      <c r="F25" s="34">
        <v>0</v>
      </c>
      <c r="G25" s="85"/>
      <c r="H25" s="35">
        <f>E25*F25</f>
        <v>0</v>
      </c>
      <c r="I25" s="25"/>
    </row>
    <row r="26" spans="1:9" s="26" customFormat="1" ht="18.600000000000001" customHeight="1" x14ac:dyDescent="0.3">
      <c r="A26" s="22"/>
      <c r="B26" s="112"/>
      <c r="C26" s="45" t="s">
        <v>164</v>
      </c>
      <c r="D26" s="29" t="s">
        <v>15</v>
      </c>
      <c r="E26" s="33">
        <v>12430</v>
      </c>
      <c r="F26" s="34">
        <v>0</v>
      </c>
      <c r="G26" s="85"/>
      <c r="H26" s="35">
        <f>E26*F26</f>
        <v>0</v>
      </c>
      <c r="I26" s="25"/>
    </row>
    <row r="27" spans="1:9" s="26" customFormat="1" ht="18.600000000000001" customHeight="1" x14ac:dyDescent="0.3">
      <c r="A27" s="22"/>
      <c r="B27" s="112"/>
      <c r="C27" s="45" t="s">
        <v>189</v>
      </c>
      <c r="D27" s="29" t="s">
        <v>15</v>
      </c>
      <c r="E27" s="33">
        <v>12430</v>
      </c>
      <c r="F27" s="34">
        <v>0</v>
      </c>
      <c r="G27" s="85"/>
      <c r="H27" s="35">
        <f>E27*F27</f>
        <v>0</v>
      </c>
      <c r="I27" s="25"/>
    </row>
    <row r="28" spans="1:9" s="26" customFormat="1" ht="18.600000000000001" customHeight="1" x14ac:dyDescent="0.3">
      <c r="A28" s="22"/>
      <c r="B28" s="50">
        <f>B24+1</f>
        <v>2</v>
      </c>
      <c r="C28" s="84" t="s">
        <v>165</v>
      </c>
      <c r="D28" s="29"/>
      <c r="E28" s="86"/>
      <c r="F28" s="85"/>
      <c r="G28" s="85"/>
      <c r="H28" s="85"/>
      <c r="I28" s="25"/>
    </row>
    <row r="29" spans="1:9" s="26" customFormat="1" ht="18.600000000000001" customHeight="1" x14ac:dyDescent="0.3">
      <c r="A29" s="22"/>
      <c r="B29" s="112"/>
      <c r="C29" s="45" t="s">
        <v>150</v>
      </c>
      <c r="D29" s="29" t="s">
        <v>15</v>
      </c>
      <c r="E29" s="33">
        <v>4340</v>
      </c>
      <c r="F29" s="34">
        <v>0</v>
      </c>
      <c r="G29" s="85"/>
      <c r="H29" s="35">
        <f>E29*F29</f>
        <v>0</v>
      </c>
      <c r="I29" s="25"/>
    </row>
    <row r="30" spans="1:9" s="26" customFormat="1" ht="18.600000000000001" customHeight="1" x14ac:dyDescent="0.3">
      <c r="A30" s="22"/>
      <c r="B30" s="112"/>
      <c r="C30" s="45" t="s">
        <v>154</v>
      </c>
      <c r="D30" s="29" t="s">
        <v>15</v>
      </c>
      <c r="E30" s="33">
        <v>4340</v>
      </c>
      <c r="F30" s="34">
        <v>0</v>
      </c>
      <c r="G30" s="85"/>
      <c r="H30" s="35">
        <f t="shared" ref="H30:H32" si="0">E30*F30</f>
        <v>0</v>
      </c>
      <c r="I30" s="25"/>
    </row>
    <row r="31" spans="1:9" s="26" customFormat="1" ht="18.600000000000001" customHeight="1" x14ac:dyDescent="0.3">
      <c r="A31" s="22"/>
      <c r="B31" s="112"/>
      <c r="C31" s="45" t="s">
        <v>166</v>
      </c>
      <c r="D31" s="29" t="s">
        <v>15</v>
      </c>
      <c r="E31" s="33">
        <v>4710</v>
      </c>
      <c r="F31" s="34">
        <v>0</v>
      </c>
      <c r="G31" s="85"/>
      <c r="H31" s="35">
        <f t="shared" si="0"/>
        <v>0</v>
      </c>
      <c r="I31" s="25"/>
    </row>
    <row r="32" spans="1:9" s="26" customFormat="1" ht="18.600000000000001" customHeight="1" x14ac:dyDescent="0.3">
      <c r="A32" s="22"/>
      <c r="B32" s="112"/>
      <c r="C32" s="45" t="s">
        <v>190</v>
      </c>
      <c r="D32" s="29" t="s">
        <v>15</v>
      </c>
      <c r="E32" s="33">
        <v>4710</v>
      </c>
      <c r="F32" s="34">
        <v>0</v>
      </c>
      <c r="G32" s="85"/>
      <c r="H32" s="35">
        <f t="shared" si="0"/>
        <v>0</v>
      </c>
      <c r="I32" s="25"/>
    </row>
    <row r="33" spans="1:11" s="2" customFormat="1" ht="21.6" customHeight="1" x14ac:dyDescent="0.3">
      <c r="A33" s="3"/>
      <c r="B33" s="27">
        <f>B28+1</f>
        <v>3</v>
      </c>
      <c r="C33" s="51" t="s">
        <v>167</v>
      </c>
      <c r="D33" s="29" t="s">
        <v>16</v>
      </c>
      <c r="E33" s="33">
        <v>40</v>
      </c>
      <c r="F33" s="34">
        <v>0</v>
      </c>
      <c r="G33" s="28"/>
      <c r="H33" s="35">
        <f>E33*F33</f>
        <v>0</v>
      </c>
      <c r="I33" s="21"/>
    </row>
    <row r="34" spans="1:11" s="2" customFormat="1" ht="21.6" customHeight="1" x14ac:dyDescent="0.3">
      <c r="A34" s="3"/>
      <c r="B34" s="27">
        <f>B33+1</f>
        <v>4</v>
      </c>
      <c r="C34" s="28" t="s">
        <v>168</v>
      </c>
      <c r="D34" s="29" t="s">
        <v>15</v>
      </c>
      <c r="E34" s="33">
        <v>5040</v>
      </c>
      <c r="F34" s="34">
        <v>0</v>
      </c>
      <c r="G34" s="28"/>
      <c r="H34" s="35">
        <f t="shared" ref="H34:H39" si="1">E34*F34</f>
        <v>0</v>
      </c>
      <c r="I34" s="21"/>
    </row>
    <row r="35" spans="1:11" s="2" customFormat="1" ht="21.6" customHeight="1" x14ac:dyDescent="0.3">
      <c r="A35" s="3"/>
      <c r="B35" s="27">
        <f t="shared" ref="B35:B38" si="2">B34+1</f>
        <v>5</v>
      </c>
      <c r="C35" s="28" t="s">
        <v>169</v>
      </c>
      <c r="D35" s="29" t="s">
        <v>16</v>
      </c>
      <c r="E35" s="33">
        <v>8262</v>
      </c>
      <c r="F35" s="34">
        <v>0</v>
      </c>
      <c r="G35" s="28"/>
      <c r="H35" s="35">
        <f t="shared" si="1"/>
        <v>0</v>
      </c>
      <c r="I35" s="21"/>
    </row>
    <row r="36" spans="1:11" s="2" customFormat="1" ht="21.6" customHeight="1" x14ac:dyDescent="0.3">
      <c r="A36" s="3"/>
      <c r="B36" s="27">
        <f t="shared" si="2"/>
        <v>6</v>
      </c>
      <c r="C36" s="28" t="s">
        <v>41</v>
      </c>
      <c r="D36" s="29" t="s">
        <v>15</v>
      </c>
      <c r="E36" s="33">
        <v>507</v>
      </c>
      <c r="F36" s="34">
        <v>0</v>
      </c>
      <c r="G36" s="28"/>
      <c r="H36" s="35">
        <f t="shared" si="1"/>
        <v>0</v>
      </c>
      <c r="I36" s="21"/>
    </row>
    <row r="37" spans="1:11" s="2" customFormat="1" ht="21.6" customHeight="1" x14ac:dyDescent="0.3">
      <c r="A37" s="3"/>
      <c r="B37" s="27">
        <f t="shared" si="2"/>
        <v>7</v>
      </c>
      <c r="C37" s="28" t="s">
        <v>170</v>
      </c>
      <c r="D37" s="29" t="s">
        <v>16</v>
      </c>
      <c r="E37" s="33">
        <v>180</v>
      </c>
      <c r="F37" s="34">
        <v>0</v>
      </c>
      <c r="G37" s="28"/>
      <c r="H37" s="35">
        <f t="shared" si="1"/>
        <v>0</v>
      </c>
      <c r="I37" s="21"/>
    </row>
    <row r="38" spans="1:11" s="2" customFormat="1" ht="21.6" customHeight="1" x14ac:dyDescent="0.3">
      <c r="A38" s="3"/>
      <c r="B38" s="27">
        <f t="shared" si="2"/>
        <v>8</v>
      </c>
      <c r="C38" s="28" t="s">
        <v>42</v>
      </c>
      <c r="D38" s="29" t="s">
        <v>19</v>
      </c>
      <c r="E38" s="33">
        <v>30</v>
      </c>
      <c r="F38" s="34">
        <v>0</v>
      </c>
      <c r="G38" s="28"/>
      <c r="H38" s="35">
        <f t="shared" si="1"/>
        <v>0</v>
      </c>
      <c r="I38" s="21"/>
      <c r="K38" s="36"/>
    </row>
    <row r="39" spans="1:11" s="2" customFormat="1" ht="21.6" customHeight="1" x14ac:dyDescent="0.3">
      <c r="A39" s="3"/>
      <c r="B39" s="27">
        <f>B38+1</f>
        <v>9</v>
      </c>
      <c r="C39" s="28" t="s">
        <v>147</v>
      </c>
      <c r="D39" s="29" t="s">
        <v>17</v>
      </c>
      <c r="E39" s="33">
        <v>1</v>
      </c>
      <c r="F39" s="34">
        <v>0</v>
      </c>
      <c r="G39" s="28"/>
      <c r="H39" s="35">
        <f t="shared" si="1"/>
        <v>0</v>
      </c>
      <c r="I39" s="21"/>
    </row>
    <row r="40" spans="1:11" s="2" customFormat="1" ht="12.6" customHeight="1" x14ac:dyDescent="0.3">
      <c r="A40" s="3"/>
      <c r="B40" s="27"/>
      <c r="C40" s="28"/>
      <c r="D40" s="29"/>
      <c r="E40" s="33"/>
      <c r="F40" s="31"/>
      <c r="G40" s="28"/>
      <c r="H40" s="127"/>
      <c r="I40" s="21"/>
    </row>
    <row r="41" spans="1:11" s="2" customFormat="1" ht="21.6" customHeight="1" x14ac:dyDescent="0.3">
      <c r="A41" s="22"/>
      <c r="B41" s="84"/>
      <c r="C41" s="85"/>
      <c r="D41" s="86"/>
      <c r="E41" s="87"/>
      <c r="F41" s="88" t="s">
        <v>20</v>
      </c>
      <c r="G41" s="85"/>
      <c r="H41" s="89">
        <f>SUM(H25:H39)</f>
        <v>0</v>
      </c>
      <c r="I41" s="25"/>
    </row>
    <row r="42" spans="1:11" s="2" customFormat="1" ht="12.6" customHeight="1" x14ac:dyDescent="0.3">
      <c r="A42" s="3"/>
      <c r="B42" s="29"/>
      <c r="C42" s="28"/>
      <c r="D42" s="113"/>
      <c r="E42" s="30"/>
      <c r="F42" s="37"/>
      <c r="G42" s="28"/>
      <c r="H42" s="32"/>
      <c r="I42" s="21"/>
    </row>
    <row r="43" spans="1:11" s="2" customFormat="1" ht="21.6" customHeight="1" x14ac:dyDescent="0.3">
      <c r="A43" s="22"/>
      <c r="B43" s="38" t="s">
        <v>39</v>
      </c>
      <c r="C43" s="23"/>
      <c r="D43" s="114"/>
      <c r="E43" s="39"/>
      <c r="F43" s="40"/>
      <c r="G43" s="23"/>
      <c r="H43" s="40"/>
      <c r="I43" s="25"/>
    </row>
    <row r="44" spans="1:11" s="2" customFormat="1" ht="21.6" customHeight="1" x14ac:dyDescent="0.3">
      <c r="A44" s="3"/>
      <c r="B44" s="27">
        <v>1</v>
      </c>
      <c r="C44" s="115" t="s">
        <v>32</v>
      </c>
      <c r="D44" s="116" t="s">
        <v>16</v>
      </c>
      <c r="E44" s="117">
        <v>34.159999999999997</v>
      </c>
      <c r="F44" s="34">
        <v>0</v>
      </c>
      <c r="G44" s="28"/>
      <c r="H44" s="35">
        <f t="shared" ref="H44:H47" si="3">E44*F44</f>
        <v>0</v>
      </c>
      <c r="I44" s="21"/>
    </row>
    <row r="45" spans="1:11" s="2" customFormat="1" ht="21.6" customHeight="1" x14ac:dyDescent="0.3">
      <c r="A45" s="3"/>
      <c r="B45" s="27">
        <f>B44+1</f>
        <v>2</v>
      </c>
      <c r="C45" s="115" t="s">
        <v>45</v>
      </c>
      <c r="D45" s="116" t="s">
        <v>16</v>
      </c>
      <c r="E45" s="117">
        <v>476.09</v>
      </c>
      <c r="F45" s="34">
        <v>0</v>
      </c>
      <c r="G45" s="28"/>
      <c r="H45" s="35">
        <f t="shared" si="3"/>
        <v>0</v>
      </c>
      <c r="I45" s="21"/>
    </row>
    <row r="46" spans="1:11" s="2" customFormat="1" ht="21.6" customHeight="1" x14ac:dyDescent="0.3">
      <c r="A46" s="3"/>
      <c r="B46" s="27">
        <f t="shared" ref="B46:B47" si="4">B45+1</f>
        <v>3</v>
      </c>
      <c r="C46" s="115" t="s">
        <v>61</v>
      </c>
      <c r="D46" s="116" t="s">
        <v>16</v>
      </c>
      <c r="E46" s="117">
        <v>123.93</v>
      </c>
      <c r="F46" s="34">
        <v>0</v>
      </c>
      <c r="G46" s="28"/>
      <c r="H46" s="35">
        <f t="shared" si="3"/>
        <v>0</v>
      </c>
      <c r="I46" s="21"/>
    </row>
    <row r="47" spans="1:11" s="2" customFormat="1" ht="21.6" customHeight="1" x14ac:dyDescent="0.3">
      <c r="A47" s="3"/>
      <c r="B47" s="27">
        <f t="shared" si="4"/>
        <v>4</v>
      </c>
      <c r="C47" s="115" t="s">
        <v>171</v>
      </c>
      <c r="D47" s="116" t="s">
        <v>16</v>
      </c>
      <c r="E47" s="117">
        <v>130.88</v>
      </c>
      <c r="F47" s="34">
        <v>0</v>
      </c>
      <c r="H47" s="35">
        <f t="shared" si="3"/>
        <v>0</v>
      </c>
      <c r="I47" s="21"/>
    </row>
    <row r="48" spans="1:11" s="2" customFormat="1" ht="21.6" customHeight="1" x14ac:dyDescent="0.3">
      <c r="A48" s="3"/>
      <c r="B48" s="27">
        <v>5</v>
      </c>
      <c r="C48" s="96" t="s">
        <v>26</v>
      </c>
      <c r="D48" s="116"/>
      <c r="E48" s="117"/>
      <c r="F48" s="130"/>
      <c r="G48" s="131"/>
      <c r="H48" s="132"/>
      <c r="I48" s="21"/>
    </row>
    <row r="49" spans="1:10" s="26" customFormat="1" ht="18.600000000000001" customHeight="1" x14ac:dyDescent="0.3">
      <c r="A49" s="3"/>
      <c r="B49" s="27"/>
      <c r="C49" s="133" t="s">
        <v>196</v>
      </c>
      <c r="D49" s="116" t="s">
        <v>19</v>
      </c>
      <c r="E49" s="118">
        <v>1</v>
      </c>
      <c r="F49" s="34">
        <v>0</v>
      </c>
      <c r="G49" s="28"/>
      <c r="H49" s="35">
        <f>E49*F49</f>
        <v>0</v>
      </c>
      <c r="I49" s="21"/>
    </row>
    <row r="50" spans="1:10" s="2" customFormat="1" ht="21.6" customHeight="1" x14ac:dyDescent="0.3">
      <c r="A50" s="3"/>
      <c r="B50" s="27"/>
      <c r="C50" s="133" t="s">
        <v>197</v>
      </c>
      <c r="D50" s="116" t="s">
        <v>19</v>
      </c>
      <c r="E50" s="118">
        <v>1</v>
      </c>
      <c r="F50" s="34">
        <v>0</v>
      </c>
      <c r="G50" s="28"/>
      <c r="H50" s="35">
        <f>E50*F50</f>
        <v>0</v>
      </c>
      <c r="I50" s="21"/>
    </row>
    <row r="51" spans="1:10" s="2" customFormat="1" ht="21.6" customHeight="1" x14ac:dyDescent="0.3">
      <c r="A51" s="3"/>
      <c r="B51" s="27"/>
      <c r="C51" s="133" t="s">
        <v>198</v>
      </c>
      <c r="D51" s="116" t="s">
        <v>19</v>
      </c>
      <c r="E51" s="118">
        <v>2</v>
      </c>
      <c r="F51" s="34">
        <v>0</v>
      </c>
      <c r="G51" s="28"/>
      <c r="H51" s="35">
        <f>E51*F51</f>
        <v>0</v>
      </c>
      <c r="I51" s="21"/>
    </row>
    <row r="52" spans="1:10" s="26" customFormat="1" ht="21.6" customHeight="1" x14ac:dyDescent="0.3">
      <c r="A52" s="3"/>
      <c r="B52" s="27"/>
      <c r="C52" s="133" t="s">
        <v>199</v>
      </c>
      <c r="D52" s="116" t="s">
        <v>19</v>
      </c>
      <c r="E52" s="118">
        <v>1</v>
      </c>
      <c r="F52" s="34">
        <v>0</v>
      </c>
      <c r="G52" s="28"/>
      <c r="H52" s="35">
        <f t="shared" ref="H52:H60" si="5">E52*F52</f>
        <v>0</v>
      </c>
      <c r="I52" s="21"/>
    </row>
    <row r="53" spans="1:10" s="2" customFormat="1" ht="21.6" customHeight="1" x14ac:dyDescent="0.3">
      <c r="A53" s="3"/>
      <c r="B53" s="27"/>
      <c r="C53" s="133" t="s">
        <v>200</v>
      </c>
      <c r="D53" s="116" t="s">
        <v>19</v>
      </c>
      <c r="E53" s="118">
        <v>1</v>
      </c>
      <c r="F53" s="34">
        <v>0</v>
      </c>
      <c r="G53" s="28"/>
      <c r="H53" s="35">
        <f t="shared" si="5"/>
        <v>0</v>
      </c>
      <c r="I53" s="21"/>
    </row>
    <row r="54" spans="1:10" s="2" customFormat="1" ht="21.6" customHeight="1" x14ac:dyDescent="0.3">
      <c r="A54" s="3"/>
      <c r="B54" s="27"/>
      <c r="C54" s="133" t="s">
        <v>172</v>
      </c>
      <c r="D54" s="116" t="s">
        <v>25</v>
      </c>
      <c r="E54" s="119">
        <v>6.8</v>
      </c>
      <c r="F54" s="34">
        <v>0</v>
      </c>
      <c r="G54" s="28"/>
      <c r="H54" s="35">
        <f t="shared" si="5"/>
        <v>0</v>
      </c>
      <c r="I54" s="21"/>
    </row>
    <row r="55" spans="1:10" s="2" customFormat="1" ht="21.6" customHeight="1" x14ac:dyDescent="0.3">
      <c r="A55" s="3"/>
      <c r="B55" s="27">
        <f>B48+1</f>
        <v>6</v>
      </c>
      <c r="C55" s="115" t="s">
        <v>173</v>
      </c>
      <c r="D55" s="116" t="s">
        <v>15</v>
      </c>
      <c r="E55" s="119">
        <v>50.2</v>
      </c>
      <c r="F55" s="34">
        <v>0</v>
      </c>
      <c r="G55" s="28"/>
      <c r="H55" s="35">
        <f t="shared" si="5"/>
        <v>0</v>
      </c>
      <c r="I55" s="21"/>
    </row>
    <row r="56" spans="1:10" s="2" customFormat="1" ht="21.6" customHeight="1" x14ac:dyDescent="0.3">
      <c r="A56" s="3"/>
      <c r="B56" s="27">
        <f>B55+1</f>
        <v>7</v>
      </c>
      <c r="C56" s="115" t="s">
        <v>27</v>
      </c>
      <c r="D56" s="116" t="s">
        <v>15</v>
      </c>
      <c r="E56" s="118">
        <v>18</v>
      </c>
      <c r="F56" s="34">
        <v>0</v>
      </c>
      <c r="G56" s="28"/>
      <c r="H56" s="35">
        <f t="shared" si="5"/>
        <v>0</v>
      </c>
      <c r="I56" s="21"/>
    </row>
    <row r="57" spans="1:10" s="2" customFormat="1" ht="21.6" customHeight="1" x14ac:dyDescent="0.3">
      <c r="A57" s="3"/>
      <c r="B57" s="27">
        <f t="shared" ref="B57:B60" si="6">B56+1</f>
        <v>8</v>
      </c>
      <c r="C57" s="115" t="s">
        <v>24</v>
      </c>
      <c r="D57" s="116" t="s">
        <v>16</v>
      </c>
      <c r="E57" s="117">
        <v>765.06</v>
      </c>
      <c r="F57" s="34">
        <v>0</v>
      </c>
      <c r="G57" s="28"/>
      <c r="H57" s="35">
        <f t="shared" si="5"/>
        <v>0</v>
      </c>
      <c r="I57" s="21"/>
      <c r="J57" s="36"/>
    </row>
    <row r="58" spans="1:10" s="2" customFormat="1" ht="21.6" customHeight="1" x14ac:dyDescent="0.3">
      <c r="A58" s="3"/>
      <c r="B58" s="27">
        <f t="shared" si="6"/>
        <v>9</v>
      </c>
      <c r="C58" s="115" t="s">
        <v>174</v>
      </c>
      <c r="D58" s="116" t="s">
        <v>15</v>
      </c>
      <c r="E58" s="118">
        <v>615</v>
      </c>
      <c r="F58" s="34">
        <v>0</v>
      </c>
      <c r="G58" s="28"/>
      <c r="H58" s="35">
        <f t="shared" si="5"/>
        <v>0</v>
      </c>
      <c r="I58" s="21"/>
      <c r="J58" s="36"/>
    </row>
    <row r="59" spans="1:10" s="2" customFormat="1" ht="21.6" customHeight="1" x14ac:dyDescent="0.3">
      <c r="A59" s="3"/>
      <c r="B59" s="27">
        <f t="shared" si="6"/>
        <v>10</v>
      </c>
      <c r="C59" s="115" t="s">
        <v>90</v>
      </c>
      <c r="D59" s="116" t="s">
        <v>15</v>
      </c>
      <c r="E59" s="118">
        <v>615</v>
      </c>
      <c r="F59" s="34">
        <v>0</v>
      </c>
      <c r="G59" s="28"/>
      <c r="H59" s="35">
        <f t="shared" si="5"/>
        <v>0</v>
      </c>
      <c r="I59" s="21"/>
      <c r="J59" s="36"/>
    </row>
    <row r="60" spans="1:10" s="2" customFormat="1" ht="21.6" customHeight="1" x14ac:dyDescent="0.3">
      <c r="A60" s="3"/>
      <c r="B60" s="27">
        <f t="shared" si="6"/>
        <v>11</v>
      </c>
      <c r="C60" s="115" t="s">
        <v>92</v>
      </c>
      <c r="D60" s="116" t="s">
        <v>16</v>
      </c>
      <c r="E60" s="118">
        <v>35</v>
      </c>
      <c r="F60" s="34">
        <v>0</v>
      </c>
      <c r="G60" s="28"/>
      <c r="H60" s="35">
        <f t="shared" si="5"/>
        <v>0</v>
      </c>
      <c r="I60" s="21"/>
      <c r="J60" s="36"/>
    </row>
    <row r="61" spans="1:10" s="2" customFormat="1" ht="12.6" customHeight="1" x14ac:dyDescent="0.3">
      <c r="A61" s="3"/>
      <c r="B61" s="27"/>
      <c r="C61" s="115"/>
      <c r="D61" s="116"/>
      <c r="E61" s="118"/>
      <c r="F61" s="31"/>
      <c r="G61" s="28"/>
      <c r="H61" s="127"/>
      <c r="I61" s="21"/>
      <c r="J61" s="36"/>
    </row>
    <row r="62" spans="1:10" s="2" customFormat="1" ht="21.6" customHeight="1" x14ac:dyDescent="0.3">
      <c r="A62" s="22"/>
      <c r="B62" s="90"/>
      <c r="C62" s="85"/>
      <c r="D62" s="86"/>
      <c r="E62" s="91"/>
      <c r="F62" s="88" t="s">
        <v>20</v>
      </c>
      <c r="G62" s="85"/>
      <c r="H62" s="89">
        <f>SUM(H44:H60)</f>
        <v>0</v>
      </c>
      <c r="I62" s="25"/>
    </row>
    <row r="63" spans="1:10" s="2" customFormat="1" ht="12.6" customHeight="1" x14ac:dyDescent="0.3">
      <c r="A63" s="3"/>
      <c r="B63" s="27"/>
      <c r="C63" s="28"/>
      <c r="D63" s="29"/>
      <c r="E63" s="42"/>
      <c r="F63" s="37"/>
      <c r="G63" s="28"/>
      <c r="H63" s="32"/>
      <c r="I63" s="21"/>
    </row>
    <row r="64" spans="1:10" s="2" customFormat="1" ht="21.6" customHeight="1" x14ac:dyDescent="0.3">
      <c r="A64" s="22"/>
      <c r="B64" s="47" t="s">
        <v>33</v>
      </c>
      <c r="C64" s="24"/>
      <c r="D64" s="24"/>
      <c r="E64" s="39"/>
      <c r="F64" s="48"/>
      <c r="G64" s="49"/>
      <c r="H64" s="40"/>
      <c r="I64" s="25"/>
    </row>
    <row r="65" spans="1:10" s="2" customFormat="1" ht="21.6" customHeight="1" x14ac:dyDescent="0.3">
      <c r="A65" s="3"/>
      <c r="B65" s="50">
        <v>1</v>
      </c>
      <c r="C65" s="51" t="s">
        <v>191</v>
      </c>
      <c r="D65" s="28"/>
      <c r="E65" s="30"/>
      <c r="F65" s="37"/>
      <c r="G65" s="28"/>
      <c r="H65" s="32"/>
      <c r="I65" s="21"/>
    </row>
    <row r="66" spans="1:10" s="2" customFormat="1" ht="21.6" customHeight="1" x14ac:dyDescent="0.3">
      <c r="A66" s="3"/>
      <c r="B66" s="50"/>
      <c r="C66" s="45" t="s">
        <v>175</v>
      </c>
      <c r="D66" s="29" t="s">
        <v>16</v>
      </c>
      <c r="E66" s="98">
        <v>80</v>
      </c>
      <c r="F66" s="34">
        <v>0</v>
      </c>
      <c r="G66" s="28"/>
      <c r="H66" s="35">
        <f>E67*F66</f>
        <v>0</v>
      </c>
      <c r="I66" s="21"/>
      <c r="J66" s="42"/>
    </row>
    <row r="67" spans="1:10" s="2" customFormat="1" ht="21.6" customHeight="1" x14ac:dyDescent="0.3">
      <c r="A67" s="3"/>
      <c r="B67" s="50"/>
      <c r="C67" s="45" t="s">
        <v>78</v>
      </c>
      <c r="D67" s="29" t="s">
        <v>16</v>
      </c>
      <c r="E67" s="98">
        <v>1630</v>
      </c>
      <c r="F67" s="34">
        <v>0</v>
      </c>
      <c r="G67" s="28"/>
      <c r="H67" s="35">
        <f>E68*F67</f>
        <v>0</v>
      </c>
      <c r="I67" s="21"/>
      <c r="J67" s="42"/>
    </row>
    <row r="68" spans="1:10" s="2" customFormat="1" ht="21.6" customHeight="1" x14ac:dyDescent="0.3">
      <c r="A68" s="3"/>
      <c r="B68" s="50"/>
      <c r="C68" s="45" t="s">
        <v>176</v>
      </c>
      <c r="D68" s="29" t="s">
        <v>16</v>
      </c>
      <c r="E68" s="99">
        <v>2130</v>
      </c>
      <c r="F68" s="34">
        <v>0</v>
      </c>
      <c r="G68" s="28"/>
      <c r="H68" s="35">
        <f>E69*F68</f>
        <v>0</v>
      </c>
      <c r="I68" s="21"/>
      <c r="J68" s="42"/>
    </row>
    <row r="69" spans="1:10" s="2" customFormat="1" ht="21.6" customHeight="1" x14ac:dyDescent="0.3">
      <c r="A69" s="3"/>
      <c r="B69" s="50"/>
      <c r="C69" s="45" t="s">
        <v>177</v>
      </c>
      <c r="D69" s="29" t="s">
        <v>16</v>
      </c>
      <c r="E69" s="99">
        <v>421</v>
      </c>
      <c r="F69" s="34">
        <v>0</v>
      </c>
      <c r="G69" s="28"/>
      <c r="H69" s="35">
        <f>E70*F69</f>
        <v>0</v>
      </c>
      <c r="I69" s="21"/>
    </row>
    <row r="70" spans="1:10" s="2" customFormat="1" ht="21.6" customHeight="1" x14ac:dyDescent="0.3">
      <c r="A70" s="3"/>
      <c r="B70" s="50"/>
      <c r="C70" s="45" t="s">
        <v>81</v>
      </c>
      <c r="D70" s="29" t="s">
        <v>16</v>
      </c>
      <c r="E70" s="99">
        <v>68</v>
      </c>
      <c r="F70" s="34">
        <v>0</v>
      </c>
      <c r="G70" s="28"/>
      <c r="H70" s="35">
        <f>F70*E70</f>
        <v>0</v>
      </c>
      <c r="I70" s="21"/>
    </row>
    <row r="71" spans="1:10" s="2" customFormat="1" ht="21.6" customHeight="1" x14ac:dyDescent="0.3">
      <c r="A71" s="3"/>
      <c r="B71" s="50">
        <f>B65+1</f>
        <v>2</v>
      </c>
      <c r="C71" s="28" t="s">
        <v>28</v>
      </c>
      <c r="D71" s="29" t="s">
        <v>19</v>
      </c>
      <c r="E71" s="30">
        <v>17</v>
      </c>
      <c r="F71" s="34">
        <v>0</v>
      </c>
      <c r="G71" s="28"/>
      <c r="H71" s="35">
        <f>F71*E71</f>
        <v>0</v>
      </c>
      <c r="I71" s="21"/>
      <c r="J71" s="36"/>
    </row>
    <row r="72" spans="1:10" s="2" customFormat="1" ht="21.6" customHeight="1" x14ac:dyDescent="0.3">
      <c r="A72" s="3"/>
      <c r="B72" s="50">
        <f>B71+1</f>
        <v>3</v>
      </c>
      <c r="C72" s="28" t="s">
        <v>35</v>
      </c>
      <c r="D72" s="29" t="s">
        <v>29</v>
      </c>
      <c r="E72" s="187">
        <v>91.2</v>
      </c>
      <c r="F72" s="146">
        <v>0</v>
      </c>
      <c r="G72" s="138"/>
      <c r="H72" s="147">
        <f t="shared" ref="H72:H78" si="7">E72*F72</f>
        <v>0</v>
      </c>
      <c r="I72" s="21"/>
    </row>
    <row r="73" spans="1:10" s="2" customFormat="1" ht="21.6" customHeight="1" x14ac:dyDescent="0.3">
      <c r="A73" s="3"/>
      <c r="B73" s="50">
        <f t="shared" ref="B73:B78" si="8">B72+1</f>
        <v>4</v>
      </c>
      <c r="C73" s="28" t="s">
        <v>64</v>
      </c>
      <c r="D73" s="29" t="s">
        <v>29</v>
      </c>
      <c r="E73" s="120">
        <v>67.099999999999994</v>
      </c>
      <c r="F73" s="34">
        <v>0</v>
      </c>
      <c r="G73" s="28"/>
      <c r="H73" s="35">
        <f t="shared" si="7"/>
        <v>0</v>
      </c>
      <c r="I73" s="21"/>
    </row>
    <row r="74" spans="1:10" s="2" customFormat="1" ht="21.6" customHeight="1" x14ac:dyDescent="0.3">
      <c r="A74" s="3"/>
      <c r="B74" s="50">
        <f t="shared" si="8"/>
        <v>5</v>
      </c>
      <c r="C74" s="28" t="s">
        <v>24</v>
      </c>
      <c r="D74" s="29" t="s">
        <v>16</v>
      </c>
      <c r="E74" s="30">
        <v>4329</v>
      </c>
      <c r="F74" s="34">
        <v>0</v>
      </c>
      <c r="G74" s="28"/>
      <c r="H74" s="35">
        <f t="shared" si="7"/>
        <v>0</v>
      </c>
      <c r="I74" s="21"/>
      <c r="J74" s="42"/>
    </row>
    <row r="75" spans="1:10" s="2" customFormat="1" ht="21.6" customHeight="1" x14ac:dyDescent="0.3">
      <c r="A75" s="3"/>
      <c r="B75" s="50">
        <f t="shared" si="8"/>
        <v>6</v>
      </c>
      <c r="C75" s="28" t="s">
        <v>30</v>
      </c>
      <c r="D75" s="29" t="s">
        <v>16</v>
      </c>
      <c r="E75" s="30">
        <v>4329</v>
      </c>
      <c r="F75" s="34">
        <v>0</v>
      </c>
      <c r="G75" s="28"/>
      <c r="H75" s="35">
        <f t="shared" si="7"/>
        <v>0</v>
      </c>
      <c r="I75" s="21"/>
      <c r="J75" s="42"/>
    </row>
    <row r="76" spans="1:10" s="2" customFormat="1" ht="21.6" customHeight="1" x14ac:dyDescent="0.3">
      <c r="A76" s="3"/>
      <c r="B76" s="50">
        <f t="shared" si="8"/>
        <v>7</v>
      </c>
      <c r="C76" s="28" t="s">
        <v>62</v>
      </c>
      <c r="D76" s="29" t="s">
        <v>19</v>
      </c>
      <c r="E76" s="30">
        <v>98</v>
      </c>
      <c r="F76" s="34">
        <v>0</v>
      </c>
      <c r="G76" s="28"/>
      <c r="H76" s="35">
        <f t="shared" si="7"/>
        <v>0</v>
      </c>
      <c r="I76" s="21"/>
      <c r="J76" s="42"/>
    </row>
    <row r="77" spans="1:10" s="2" customFormat="1" ht="21.6" customHeight="1" x14ac:dyDescent="0.3">
      <c r="A77" s="3"/>
      <c r="B77" s="50">
        <f t="shared" si="8"/>
        <v>8</v>
      </c>
      <c r="C77" s="28" t="s">
        <v>63</v>
      </c>
      <c r="D77" s="29" t="s">
        <v>16</v>
      </c>
      <c r="E77" s="30">
        <v>3786</v>
      </c>
      <c r="F77" s="34">
        <v>0</v>
      </c>
      <c r="G77" s="28"/>
      <c r="H77" s="35">
        <f t="shared" si="7"/>
        <v>0</v>
      </c>
      <c r="I77" s="21"/>
      <c r="J77" s="42"/>
    </row>
    <row r="78" spans="1:10" s="2" customFormat="1" ht="21.6" customHeight="1" x14ac:dyDescent="0.3">
      <c r="A78" s="3"/>
      <c r="B78" s="50">
        <f t="shared" si="8"/>
        <v>9</v>
      </c>
      <c r="C78" s="28" t="s">
        <v>178</v>
      </c>
      <c r="D78" s="29" t="s">
        <v>19</v>
      </c>
      <c r="E78" s="30">
        <v>1</v>
      </c>
      <c r="F78" s="34">
        <v>0</v>
      </c>
      <c r="G78" s="28"/>
      <c r="H78" s="35">
        <f t="shared" si="7"/>
        <v>0</v>
      </c>
      <c r="I78" s="21"/>
      <c r="J78" s="42"/>
    </row>
    <row r="79" spans="1:10" s="26" customFormat="1" ht="12.6" customHeight="1" x14ac:dyDescent="0.3">
      <c r="A79" s="3"/>
      <c r="B79" s="50"/>
      <c r="C79" s="28"/>
      <c r="D79" s="29"/>
      <c r="E79" s="30"/>
      <c r="F79" s="31"/>
      <c r="G79" s="28"/>
      <c r="H79" s="127"/>
      <c r="I79" s="21"/>
    </row>
    <row r="80" spans="1:10" s="2" customFormat="1" ht="21.6" customHeight="1" x14ac:dyDescent="0.3">
      <c r="A80" s="22"/>
      <c r="B80" s="86"/>
      <c r="C80" s="85"/>
      <c r="D80" s="86"/>
      <c r="E80" s="87"/>
      <c r="F80" s="88" t="s">
        <v>20</v>
      </c>
      <c r="G80" s="85"/>
      <c r="H80" s="89">
        <f>SUM(H66:H78)</f>
        <v>0</v>
      </c>
      <c r="I80" s="25"/>
    </row>
    <row r="81" spans="1:9" s="26" customFormat="1" ht="12.6" customHeight="1" x14ac:dyDescent="0.3">
      <c r="A81" s="3"/>
      <c r="B81" s="27"/>
      <c r="C81" s="54"/>
      <c r="D81" s="55"/>
      <c r="E81" s="56"/>
      <c r="F81" s="32"/>
      <c r="G81" s="57"/>
      <c r="H81" s="32"/>
      <c r="I81" s="21"/>
    </row>
    <row r="82" spans="1:9" s="2" customFormat="1" ht="21.6" customHeight="1" x14ac:dyDescent="0.3">
      <c r="A82" s="22"/>
      <c r="B82" s="47" t="s">
        <v>38</v>
      </c>
      <c r="C82" s="24"/>
      <c r="D82" s="24"/>
      <c r="E82" s="39"/>
      <c r="F82" s="48"/>
      <c r="G82" s="49"/>
      <c r="H82" s="40"/>
      <c r="I82" s="25"/>
    </row>
    <row r="83" spans="1:9" s="2" customFormat="1" ht="21.6" customHeight="1" x14ac:dyDescent="0.3">
      <c r="A83" s="3"/>
      <c r="B83" s="27">
        <v>1</v>
      </c>
      <c r="C83" s="28" t="s">
        <v>127</v>
      </c>
      <c r="D83" s="29" t="s">
        <v>16</v>
      </c>
      <c r="E83" s="158">
        <v>4368</v>
      </c>
      <c r="F83" s="146">
        <v>0</v>
      </c>
      <c r="G83" s="136"/>
      <c r="H83" s="147">
        <f t="shared" ref="H83:H86" si="9">E83*F83</f>
        <v>0</v>
      </c>
      <c r="I83" s="21"/>
    </row>
    <row r="84" spans="1:9" s="2" customFormat="1" ht="21.6" customHeight="1" x14ac:dyDescent="0.3">
      <c r="A84" s="3"/>
      <c r="B84" s="27">
        <f>B83+1</f>
        <v>2</v>
      </c>
      <c r="C84" s="51" t="s">
        <v>48</v>
      </c>
      <c r="D84" s="29" t="s">
        <v>19</v>
      </c>
      <c r="E84" s="30">
        <v>19</v>
      </c>
      <c r="F84" s="34">
        <v>0</v>
      </c>
      <c r="G84" s="21"/>
      <c r="H84" s="35">
        <f t="shared" si="9"/>
        <v>0</v>
      </c>
      <c r="I84" s="21"/>
    </row>
    <row r="85" spans="1:9" s="2" customFormat="1" ht="21.6" customHeight="1" x14ac:dyDescent="0.3">
      <c r="A85" s="3"/>
      <c r="B85" s="27">
        <f t="shared" ref="B85:B97" si="10">B84+1</f>
        <v>3</v>
      </c>
      <c r="C85" s="28" t="s">
        <v>139</v>
      </c>
      <c r="D85" s="29" t="s">
        <v>16</v>
      </c>
      <c r="E85" s="30">
        <v>213</v>
      </c>
      <c r="F85" s="34">
        <v>0</v>
      </c>
      <c r="G85" s="21"/>
      <c r="H85" s="35">
        <f t="shared" si="9"/>
        <v>0</v>
      </c>
      <c r="I85" s="21"/>
    </row>
    <row r="86" spans="1:9" s="2" customFormat="1" ht="21.6" customHeight="1" x14ac:dyDescent="0.3">
      <c r="A86" s="3"/>
      <c r="B86" s="27">
        <f t="shared" si="10"/>
        <v>4</v>
      </c>
      <c r="C86" s="51" t="s">
        <v>99</v>
      </c>
      <c r="D86" s="29" t="s">
        <v>19</v>
      </c>
      <c r="E86" s="30">
        <v>7</v>
      </c>
      <c r="F86" s="34">
        <v>0</v>
      </c>
      <c r="G86" s="21"/>
      <c r="H86" s="35">
        <f t="shared" si="9"/>
        <v>0</v>
      </c>
      <c r="I86" s="21"/>
    </row>
    <row r="87" spans="1:9" s="2" customFormat="1" ht="21.6" customHeight="1" x14ac:dyDescent="0.3">
      <c r="A87" s="3"/>
      <c r="B87" s="27">
        <f t="shared" si="10"/>
        <v>5</v>
      </c>
      <c r="C87" s="28" t="s">
        <v>65</v>
      </c>
      <c r="D87" s="29" t="s">
        <v>16</v>
      </c>
      <c r="E87" s="30">
        <v>504</v>
      </c>
      <c r="F87" s="34">
        <v>0</v>
      </c>
      <c r="G87" s="21"/>
      <c r="H87" s="35">
        <f>E87*F87</f>
        <v>0</v>
      </c>
      <c r="I87" s="21"/>
    </row>
    <row r="88" spans="1:9" s="2" customFormat="1" ht="21.6" customHeight="1" x14ac:dyDescent="0.3">
      <c r="A88" s="3"/>
      <c r="B88" s="27">
        <f t="shared" si="10"/>
        <v>6</v>
      </c>
      <c r="C88" s="28" t="s">
        <v>97</v>
      </c>
      <c r="D88" s="29" t="s">
        <v>16</v>
      </c>
      <c r="E88" s="30">
        <v>64</v>
      </c>
      <c r="F88" s="34">
        <v>0</v>
      </c>
      <c r="G88" s="21"/>
      <c r="H88" s="35">
        <f>E88*F88</f>
        <v>0</v>
      </c>
      <c r="I88" s="21"/>
    </row>
    <row r="89" spans="1:9" s="2" customFormat="1" ht="21.6" customHeight="1" x14ac:dyDescent="0.3">
      <c r="A89" s="3"/>
      <c r="B89" s="27">
        <f t="shared" si="10"/>
        <v>7</v>
      </c>
      <c r="C89" s="51" t="s">
        <v>21</v>
      </c>
      <c r="D89" s="29" t="s">
        <v>19</v>
      </c>
      <c r="E89" s="158">
        <v>5</v>
      </c>
      <c r="F89" s="146">
        <v>0</v>
      </c>
      <c r="G89" s="136"/>
      <c r="H89" s="147">
        <f t="shared" ref="H89:H97" si="11">E89*F89</f>
        <v>0</v>
      </c>
      <c r="I89" s="21"/>
    </row>
    <row r="90" spans="1:9" s="2" customFormat="1" ht="21.6" customHeight="1" x14ac:dyDescent="0.3">
      <c r="A90" s="3"/>
      <c r="B90" s="27">
        <f t="shared" si="10"/>
        <v>8</v>
      </c>
      <c r="C90" s="28" t="s">
        <v>36</v>
      </c>
      <c r="D90" s="29" t="s">
        <v>17</v>
      </c>
      <c r="E90" s="30">
        <v>1</v>
      </c>
      <c r="F90" s="34">
        <v>0</v>
      </c>
      <c r="G90" s="21"/>
      <c r="H90" s="35">
        <f t="shared" si="11"/>
        <v>0</v>
      </c>
      <c r="I90" s="21"/>
    </row>
    <row r="91" spans="1:9" s="2" customFormat="1" ht="21.6" customHeight="1" x14ac:dyDescent="0.3">
      <c r="A91" s="3"/>
      <c r="B91" s="27">
        <f t="shared" si="10"/>
        <v>9</v>
      </c>
      <c r="C91" s="28" t="s">
        <v>22</v>
      </c>
      <c r="D91" s="29" t="s">
        <v>37</v>
      </c>
      <c r="E91" s="44">
        <v>4.99</v>
      </c>
      <c r="F91" s="34">
        <v>0</v>
      </c>
      <c r="G91" s="21"/>
      <c r="H91" s="35">
        <f t="shared" si="11"/>
        <v>0</v>
      </c>
      <c r="I91" s="21"/>
    </row>
    <row r="92" spans="1:9" s="2" customFormat="1" ht="21.6" customHeight="1" x14ac:dyDescent="0.3">
      <c r="A92" s="3"/>
      <c r="B92" s="27">
        <f t="shared" si="10"/>
        <v>10</v>
      </c>
      <c r="C92" s="28" t="s">
        <v>98</v>
      </c>
      <c r="D92" s="29" t="s">
        <v>19</v>
      </c>
      <c r="E92" s="30">
        <v>1</v>
      </c>
      <c r="F92" s="34">
        <v>0</v>
      </c>
      <c r="G92" s="21"/>
      <c r="H92" s="35">
        <f t="shared" si="11"/>
        <v>0</v>
      </c>
      <c r="I92" s="21"/>
    </row>
    <row r="93" spans="1:9" s="26" customFormat="1" ht="18.600000000000001" customHeight="1" x14ac:dyDescent="0.3">
      <c r="A93" s="3"/>
      <c r="B93" s="27">
        <f t="shared" si="10"/>
        <v>11</v>
      </c>
      <c r="C93" s="28" t="s">
        <v>54</v>
      </c>
      <c r="D93" s="29" t="s">
        <v>19</v>
      </c>
      <c r="E93" s="30">
        <v>54</v>
      </c>
      <c r="F93" s="34">
        <v>0</v>
      </c>
      <c r="G93" s="21"/>
      <c r="H93" s="35">
        <f t="shared" si="11"/>
        <v>0</v>
      </c>
      <c r="I93" s="21"/>
    </row>
    <row r="94" spans="1:9" s="2" customFormat="1" ht="21.6" customHeight="1" x14ac:dyDescent="0.3">
      <c r="A94" s="3"/>
      <c r="B94" s="27">
        <f t="shared" si="10"/>
        <v>12</v>
      </c>
      <c r="C94" s="28" t="s">
        <v>55</v>
      </c>
      <c r="D94" s="29" t="s">
        <v>19</v>
      </c>
      <c r="E94" s="30">
        <v>48</v>
      </c>
      <c r="F94" s="34">
        <v>0</v>
      </c>
      <c r="G94" s="21"/>
      <c r="H94" s="35">
        <f t="shared" si="11"/>
        <v>0</v>
      </c>
      <c r="I94" s="21"/>
    </row>
    <row r="95" spans="1:9" s="26" customFormat="1" ht="18.600000000000001" customHeight="1" x14ac:dyDescent="0.3">
      <c r="A95" s="3"/>
      <c r="B95" s="27">
        <f t="shared" si="10"/>
        <v>13</v>
      </c>
      <c r="C95" s="28" t="s">
        <v>23</v>
      </c>
      <c r="D95" s="29" t="s">
        <v>17</v>
      </c>
      <c r="E95" s="30">
        <v>1</v>
      </c>
      <c r="F95" s="34">
        <v>0</v>
      </c>
      <c r="G95" s="21"/>
      <c r="H95" s="35">
        <f t="shared" si="11"/>
        <v>0</v>
      </c>
      <c r="I95" s="21"/>
    </row>
    <row r="96" spans="1:9" s="2" customFormat="1" ht="21.6" customHeight="1" x14ac:dyDescent="0.3">
      <c r="A96" s="3"/>
      <c r="B96" s="27">
        <f t="shared" si="10"/>
        <v>14</v>
      </c>
      <c r="C96" s="28" t="s">
        <v>24</v>
      </c>
      <c r="D96" s="29" t="s">
        <v>16</v>
      </c>
      <c r="E96" s="30">
        <v>4573</v>
      </c>
      <c r="F96" s="34">
        <v>0</v>
      </c>
      <c r="G96" s="21"/>
      <c r="H96" s="35">
        <f t="shared" si="11"/>
        <v>0</v>
      </c>
      <c r="I96" s="21"/>
    </row>
    <row r="97" spans="1:14" s="2" customFormat="1" ht="21.6" customHeight="1" x14ac:dyDescent="0.3">
      <c r="A97" s="3"/>
      <c r="B97" s="27">
        <f t="shared" si="10"/>
        <v>15</v>
      </c>
      <c r="C97" s="28" t="s">
        <v>131</v>
      </c>
      <c r="D97" s="29" t="s">
        <v>19</v>
      </c>
      <c r="E97" s="30">
        <v>103</v>
      </c>
      <c r="F97" s="34">
        <v>0</v>
      </c>
      <c r="G97" s="21"/>
      <c r="H97" s="35">
        <f t="shared" si="11"/>
        <v>0</v>
      </c>
      <c r="I97" s="21"/>
      <c r="J97" s="42"/>
    </row>
    <row r="98" spans="1:14" s="2" customFormat="1" ht="12.6" customHeight="1" x14ac:dyDescent="0.3">
      <c r="A98" s="3"/>
      <c r="B98" s="27"/>
      <c r="C98" s="28"/>
      <c r="D98" s="29"/>
      <c r="E98" s="58"/>
      <c r="F98" s="32"/>
      <c r="G98" s="21"/>
      <c r="H98" s="32"/>
      <c r="I98" s="21"/>
      <c r="J98" s="36"/>
    </row>
    <row r="99" spans="1:14" s="2" customFormat="1" ht="21.6" customHeight="1" x14ac:dyDescent="0.3">
      <c r="A99" s="22"/>
      <c r="B99" s="85"/>
      <c r="C99" s="85"/>
      <c r="D99" s="85"/>
      <c r="E99" s="26"/>
      <c r="F99" s="92" t="s">
        <v>20</v>
      </c>
      <c r="G99" s="22"/>
      <c r="H99" s="93">
        <f>SUM(H83:H97)</f>
        <v>0</v>
      </c>
      <c r="I99" s="25"/>
      <c r="J99" s="52"/>
    </row>
    <row r="100" spans="1:14" s="2" customFormat="1" ht="12.6" customHeight="1" x14ac:dyDescent="0.3">
      <c r="A100" s="3"/>
      <c r="I100" s="21"/>
      <c r="J100" s="53"/>
    </row>
    <row r="101" spans="1:14" s="2" customFormat="1" ht="21.6" customHeight="1" x14ac:dyDescent="0.3">
      <c r="A101" s="22"/>
      <c r="B101" s="61" t="s">
        <v>51</v>
      </c>
      <c r="C101" s="62"/>
      <c r="D101" s="62"/>
      <c r="E101" s="63"/>
      <c r="F101" s="64"/>
      <c r="G101" s="65"/>
      <c r="H101" s="66"/>
      <c r="I101" s="25"/>
      <c r="J101" s="42"/>
    </row>
    <row r="102" spans="1:14" s="2" customFormat="1" ht="21.6" customHeight="1" x14ac:dyDescent="0.3">
      <c r="B102" s="27">
        <v>1</v>
      </c>
      <c r="C102" s="51" t="s">
        <v>67</v>
      </c>
      <c r="D102" s="29" t="s">
        <v>25</v>
      </c>
      <c r="E102" s="67">
        <v>1685</v>
      </c>
      <c r="F102" s="68">
        <v>0</v>
      </c>
      <c r="G102" s="3"/>
      <c r="H102" s="60">
        <f>SUM(E102*F102)</f>
        <v>0</v>
      </c>
      <c r="I102" s="69"/>
    </row>
    <row r="103" spans="1:14" s="2" customFormat="1" ht="21.6" customHeight="1" x14ac:dyDescent="0.3">
      <c r="A103" s="3"/>
      <c r="B103" s="27">
        <f>B102+1</f>
        <v>2</v>
      </c>
      <c r="C103" s="51" t="s">
        <v>68</v>
      </c>
      <c r="D103" s="29" t="s">
        <v>25</v>
      </c>
      <c r="E103" s="67">
        <v>29035</v>
      </c>
      <c r="F103" s="68">
        <v>0</v>
      </c>
      <c r="G103" s="3"/>
      <c r="H103" s="60">
        <f t="shared" ref="H103:H106" si="12">SUM(E103*F103)</f>
        <v>0</v>
      </c>
      <c r="I103" s="21"/>
    </row>
    <row r="104" spans="1:14" s="2" customFormat="1" ht="21.6" customHeight="1" x14ac:dyDescent="0.3">
      <c r="A104" s="3"/>
      <c r="B104" s="27">
        <f t="shared" ref="B104:B108" si="13">B103+1</f>
        <v>3</v>
      </c>
      <c r="C104" s="51" t="s">
        <v>69</v>
      </c>
      <c r="D104" s="29" t="s">
        <v>25</v>
      </c>
      <c r="E104" s="33">
        <v>10260</v>
      </c>
      <c r="F104" s="68">
        <v>0</v>
      </c>
      <c r="G104" s="3"/>
      <c r="H104" s="60">
        <f t="shared" si="12"/>
        <v>0</v>
      </c>
      <c r="I104" s="21"/>
    </row>
    <row r="105" spans="1:14" s="2" customFormat="1" ht="21.6" customHeight="1" x14ac:dyDescent="0.3">
      <c r="A105" s="3"/>
      <c r="B105" s="27">
        <f t="shared" si="13"/>
        <v>4</v>
      </c>
      <c r="C105" s="51" t="s">
        <v>70</v>
      </c>
      <c r="D105" s="29" t="s">
        <v>25</v>
      </c>
      <c r="E105" s="33">
        <v>2400</v>
      </c>
      <c r="F105" s="68">
        <v>0</v>
      </c>
      <c r="G105" s="3"/>
      <c r="H105" s="60">
        <f t="shared" si="12"/>
        <v>0</v>
      </c>
      <c r="I105" s="21"/>
    </row>
    <row r="106" spans="1:14" s="2" customFormat="1" ht="21.6" customHeight="1" x14ac:dyDescent="0.3">
      <c r="A106" s="3"/>
      <c r="B106" s="27">
        <f t="shared" si="13"/>
        <v>5</v>
      </c>
      <c r="C106" s="51" t="s">
        <v>71</v>
      </c>
      <c r="D106" s="29" t="s">
        <v>25</v>
      </c>
      <c r="E106" s="30">
        <v>375</v>
      </c>
      <c r="F106" s="68">
        <v>0</v>
      </c>
      <c r="G106" s="3"/>
      <c r="H106" s="60">
        <f t="shared" si="12"/>
        <v>0</v>
      </c>
    </row>
    <row r="107" spans="1:14" s="2" customFormat="1" ht="21.6" customHeight="1" x14ac:dyDescent="0.3">
      <c r="A107" s="3"/>
      <c r="B107" s="27">
        <f t="shared" si="13"/>
        <v>6</v>
      </c>
      <c r="C107" s="28" t="s">
        <v>52</v>
      </c>
      <c r="D107" s="29" t="s">
        <v>53</v>
      </c>
      <c r="E107" s="70">
        <v>22.24</v>
      </c>
      <c r="F107" s="68">
        <v>0</v>
      </c>
      <c r="G107" s="3"/>
      <c r="H107" s="60">
        <f>SUM(E107*F107)</f>
        <v>0</v>
      </c>
      <c r="I107" s="21"/>
      <c r="J107" s="36"/>
    </row>
    <row r="108" spans="1:14" s="2" customFormat="1" ht="21.6" customHeight="1" x14ac:dyDescent="0.3">
      <c r="A108" s="3"/>
      <c r="B108" s="27">
        <f t="shared" si="13"/>
        <v>7</v>
      </c>
      <c r="C108" s="28" t="s">
        <v>18</v>
      </c>
      <c r="D108" s="29" t="s">
        <v>17</v>
      </c>
      <c r="E108" s="33">
        <v>1</v>
      </c>
      <c r="F108" s="68">
        <v>0</v>
      </c>
      <c r="G108" s="3"/>
      <c r="H108" s="60">
        <f>SUM(E108*F108)</f>
        <v>0</v>
      </c>
      <c r="I108" s="21"/>
      <c r="K108" s="108"/>
      <c r="L108" s="121"/>
      <c r="M108" s="111"/>
      <c r="N108" s="108"/>
    </row>
    <row r="109" spans="1:14" s="2" customFormat="1" ht="12.6" customHeight="1" x14ac:dyDescent="0.3">
      <c r="A109" s="3"/>
      <c r="B109" s="27"/>
      <c r="C109" s="28"/>
      <c r="D109" s="29"/>
      <c r="E109" s="33"/>
      <c r="F109" s="72"/>
      <c r="G109" s="3"/>
      <c r="H109" s="81"/>
      <c r="I109" s="21"/>
      <c r="K109" s="76"/>
      <c r="L109" s="30"/>
      <c r="M109" s="76"/>
      <c r="N109" s="76"/>
    </row>
    <row r="110" spans="1:14" s="2" customFormat="1" ht="21.6" customHeight="1" x14ac:dyDescent="0.3">
      <c r="A110" s="22"/>
      <c r="B110" s="90"/>
      <c r="C110" s="85"/>
      <c r="D110" s="86"/>
      <c r="E110" s="94"/>
      <c r="F110" s="92" t="s">
        <v>20</v>
      </c>
      <c r="G110" s="22"/>
      <c r="H110" s="93">
        <f>SUM(H102:H108)</f>
        <v>0</v>
      </c>
      <c r="I110" s="25"/>
      <c r="K110" s="76"/>
      <c r="L110" s="76"/>
      <c r="M110" s="76"/>
      <c r="N110" s="76"/>
    </row>
    <row r="111" spans="1:14" s="2" customFormat="1" ht="12.6" customHeight="1" x14ac:dyDescent="0.3">
      <c r="A111" s="3"/>
      <c r="E111" s="44"/>
      <c r="F111" s="59"/>
      <c r="G111" s="3"/>
      <c r="H111" s="73"/>
      <c r="I111" s="21"/>
      <c r="K111" s="76"/>
      <c r="L111" s="76"/>
      <c r="M111" s="76"/>
      <c r="N111" s="76"/>
    </row>
    <row r="112" spans="1:14" s="2" customFormat="1" ht="21.6" customHeight="1" x14ac:dyDescent="0.3">
      <c r="A112" s="22"/>
      <c r="B112" s="61" t="s">
        <v>58</v>
      </c>
      <c r="C112" s="62"/>
      <c r="D112" s="62"/>
      <c r="E112" s="63"/>
      <c r="F112" s="64"/>
      <c r="G112" s="65"/>
      <c r="H112" s="66"/>
      <c r="I112" s="25"/>
      <c r="K112" s="76"/>
      <c r="L112" s="76"/>
      <c r="M112" s="76"/>
      <c r="N112" s="76"/>
    </row>
    <row r="113" spans="1:14" s="2" customFormat="1" ht="21.6" customHeight="1" x14ac:dyDescent="0.3">
      <c r="A113" s="3"/>
      <c r="B113" s="74">
        <v>1</v>
      </c>
      <c r="C113" s="75" t="s">
        <v>106</v>
      </c>
      <c r="D113" s="76" t="s">
        <v>16</v>
      </c>
      <c r="E113" s="77">
        <v>400</v>
      </c>
      <c r="F113" s="68">
        <v>0</v>
      </c>
      <c r="G113" s="3"/>
      <c r="H113" s="60">
        <f t="shared" ref="H113:H116" si="14">SUM(E113*F113)</f>
        <v>0</v>
      </c>
      <c r="I113" s="21"/>
      <c r="K113" s="76"/>
      <c r="L113" s="76"/>
      <c r="M113" s="76"/>
    </row>
    <row r="114" spans="1:14" s="2" customFormat="1" ht="21.6" customHeight="1" x14ac:dyDescent="0.3">
      <c r="A114" s="3"/>
      <c r="B114" s="74">
        <f t="shared" ref="B114:B116" si="15">B113+1</f>
        <v>2</v>
      </c>
      <c r="C114" s="75" t="s">
        <v>107</v>
      </c>
      <c r="D114" s="76" t="s">
        <v>16</v>
      </c>
      <c r="E114" s="77">
        <v>460</v>
      </c>
      <c r="F114" s="68">
        <v>0</v>
      </c>
      <c r="G114" s="3"/>
      <c r="H114" s="60">
        <f t="shared" si="14"/>
        <v>0</v>
      </c>
      <c r="I114" s="21"/>
      <c r="K114" s="76"/>
      <c r="L114" s="76"/>
      <c r="M114" s="76"/>
    </row>
    <row r="115" spans="1:14" s="2" customFormat="1" ht="21.6" customHeight="1" x14ac:dyDescent="0.3">
      <c r="A115" s="3"/>
      <c r="B115" s="74">
        <f t="shared" si="15"/>
        <v>3</v>
      </c>
      <c r="C115" s="75" t="s">
        <v>108</v>
      </c>
      <c r="D115" s="76" t="s">
        <v>16</v>
      </c>
      <c r="E115" s="77">
        <v>65</v>
      </c>
      <c r="F115" s="68">
        <v>0</v>
      </c>
      <c r="G115" s="3"/>
      <c r="H115" s="60">
        <f t="shared" si="14"/>
        <v>0</v>
      </c>
      <c r="I115" s="21"/>
      <c r="K115" s="76"/>
      <c r="L115" s="76"/>
      <c r="M115" s="100"/>
    </row>
    <row r="116" spans="1:14" s="26" customFormat="1" ht="21.6" customHeight="1" x14ac:dyDescent="0.3">
      <c r="A116" s="3"/>
      <c r="B116" s="74">
        <f t="shared" si="15"/>
        <v>4</v>
      </c>
      <c r="C116" s="75" t="s">
        <v>179</v>
      </c>
      <c r="D116" s="76" t="s">
        <v>16</v>
      </c>
      <c r="E116" s="77">
        <v>60</v>
      </c>
      <c r="F116" s="68">
        <v>0</v>
      </c>
      <c r="G116" s="3"/>
      <c r="H116" s="60">
        <f t="shared" si="14"/>
        <v>0</v>
      </c>
      <c r="I116" s="21"/>
      <c r="K116" s="100"/>
      <c r="L116" s="100"/>
      <c r="M116" s="76"/>
    </row>
    <row r="117" spans="1:14" s="2" customFormat="1" ht="12.6" customHeight="1" x14ac:dyDescent="0.3">
      <c r="A117" s="3"/>
      <c r="B117" s="74"/>
      <c r="D117" s="76"/>
      <c r="E117" s="44"/>
      <c r="F117" s="59"/>
      <c r="G117" s="3"/>
      <c r="H117" s="73"/>
      <c r="I117" s="21"/>
      <c r="K117" s="76"/>
      <c r="L117" s="76"/>
      <c r="M117" s="100"/>
    </row>
    <row r="118" spans="1:14" s="2" customFormat="1" ht="21.6" customHeight="1" x14ac:dyDescent="0.3">
      <c r="A118" s="22"/>
      <c r="B118" s="26"/>
      <c r="C118" s="26"/>
      <c r="D118" s="26"/>
      <c r="E118" s="95"/>
      <c r="F118" s="92" t="s">
        <v>20</v>
      </c>
      <c r="G118" s="22"/>
      <c r="H118" s="93">
        <f>SUM(H113:H116)</f>
        <v>0</v>
      </c>
      <c r="I118" s="25"/>
      <c r="K118" s="76"/>
      <c r="L118" s="76"/>
      <c r="M118" s="76"/>
    </row>
    <row r="119" spans="1:14" s="2" customFormat="1" ht="12.6" customHeight="1" thickBot="1" x14ac:dyDescent="0.35">
      <c r="A119" s="3"/>
      <c r="B119" s="27"/>
      <c r="C119" s="28"/>
      <c r="D119" s="29"/>
      <c r="E119" s="78"/>
      <c r="F119" s="59"/>
      <c r="H119" s="73"/>
      <c r="I119" s="21"/>
      <c r="K119" s="76"/>
      <c r="L119" s="76"/>
      <c r="M119" s="76"/>
    </row>
    <row r="120" spans="1:14" s="2" customFormat="1" ht="21.6" customHeight="1" thickBot="1" x14ac:dyDescent="0.35">
      <c r="A120" s="22"/>
      <c r="B120" s="216" t="s">
        <v>180</v>
      </c>
      <c r="C120" s="216"/>
      <c r="D120" s="216"/>
      <c r="E120" s="216"/>
      <c r="F120" s="216"/>
      <c r="G120" s="79"/>
      <c r="H120" s="80">
        <f>SUM(H118,H110,H99,H80,H62,H41)</f>
        <v>0</v>
      </c>
      <c r="I120" s="25"/>
      <c r="K120" s="76"/>
      <c r="L120" s="76"/>
      <c r="M120" s="76"/>
    </row>
    <row r="121" spans="1:14" s="2" customFormat="1" ht="21.6" customHeight="1" x14ac:dyDescent="0.3">
      <c r="K121" s="76"/>
      <c r="L121" s="76"/>
      <c r="M121" s="76"/>
    </row>
    <row r="122" spans="1:14" s="2" customFormat="1" ht="21.6" customHeight="1" x14ac:dyDescent="0.3">
      <c r="K122" s="76"/>
      <c r="L122" s="76"/>
      <c r="M122" s="76"/>
    </row>
    <row r="123" spans="1:14" s="2" customFormat="1" ht="21.6" customHeight="1" x14ac:dyDescent="0.3">
      <c r="K123" s="76"/>
      <c r="L123" s="76"/>
      <c r="M123" s="76"/>
    </row>
    <row r="124" spans="1:14" s="2" customFormat="1" ht="21.6" customHeight="1" x14ac:dyDescent="0.3">
      <c r="K124" s="76"/>
      <c r="L124" s="76"/>
      <c r="M124" s="76"/>
    </row>
    <row r="125" spans="1:14" s="26" customFormat="1" ht="21.6" customHeight="1" x14ac:dyDescent="0.3">
      <c r="A125" s="2"/>
      <c r="B125" s="2"/>
      <c r="C125" s="2"/>
      <c r="D125" s="2"/>
      <c r="E125" s="2"/>
      <c r="F125" s="2"/>
      <c r="G125" s="2"/>
      <c r="H125" s="2"/>
      <c r="I125" s="2"/>
      <c r="J125" s="2"/>
      <c r="K125" s="76"/>
      <c r="L125" s="76"/>
      <c r="M125" s="76"/>
      <c r="N125" s="2"/>
    </row>
    <row r="126" spans="1:14" s="2" customFormat="1" ht="21.6" customHeight="1" x14ac:dyDescent="0.3">
      <c r="K126" s="76"/>
      <c r="L126" s="76"/>
      <c r="M126" s="76"/>
    </row>
    <row r="127" spans="1:14" s="26" customFormat="1" ht="18.600000000000001" customHeight="1" x14ac:dyDescent="0.3">
      <c r="A127"/>
      <c r="B127"/>
      <c r="C127"/>
      <c r="D127"/>
      <c r="E127"/>
      <c r="F127"/>
      <c r="G127"/>
      <c r="H127"/>
      <c r="I127"/>
      <c r="J127" s="2"/>
      <c r="K127" s="76"/>
      <c r="L127" s="76"/>
      <c r="M127" s="76"/>
      <c r="N127" s="2"/>
    </row>
    <row r="128" spans="1:14" s="2" customFormat="1" ht="21.6" customHeight="1" x14ac:dyDescent="0.3">
      <c r="A128"/>
      <c r="B128"/>
      <c r="C128"/>
      <c r="D128"/>
      <c r="E128"/>
      <c r="F128"/>
      <c r="G128"/>
      <c r="H128"/>
      <c r="I128"/>
      <c r="K128" s="76"/>
      <c r="L128" s="76"/>
      <c r="M128" s="76"/>
    </row>
    <row r="129" spans="1:14" s="2" customFormat="1" ht="21.6" customHeight="1" x14ac:dyDescent="0.3">
      <c r="A129"/>
      <c r="B129"/>
      <c r="C129"/>
      <c r="D129"/>
      <c r="E129"/>
      <c r="F129"/>
      <c r="G129"/>
      <c r="H129"/>
      <c r="I129"/>
      <c r="K129" s="76"/>
      <c r="L129" s="76"/>
      <c r="M129" s="76"/>
    </row>
    <row r="130" spans="1:14" s="2" customFormat="1" ht="21.6" customHeight="1" x14ac:dyDescent="0.3">
      <c r="A130"/>
      <c r="B130"/>
      <c r="C130"/>
      <c r="D130"/>
      <c r="E130"/>
      <c r="F130"/>
      <c r="G130"/>
      <c r="H130"/>
      <c r="I130"/>
      <c r="K130" s="76"/>
      <c r="L130" s="76"/>
      <c r="M130" s="76"/>
    </row>
    <row r="131" spans="1:14" s="2" customFormat="1" ht="21.6" customHeight="1" x14ac:dyDescent="0.3">
      <c r="A131"/>
      <c r="B131"/>
      <c r="C131"/>
      <c r="D131"/>
      <c r="E131"/>
      <c r="F131"/>
      <c r="G131"/>
      <c r="H131"/>
      <c r="I131"/>
      <c r="K131" s="76"/>
      <c r="L131" s="76"/>
      <c r="M131" s="76"/>
    </row>
    <row r="132" spans="1:14" s="2" customFormat="1" ht="21.6" customHeight="1" x14ac:dyDescent="0.3">
      <c r="A132"/>
      <c r="B132"/>
      <c r="C132"/>
      <c r="D132"/>
      <c r="E132"/>
      <c r="F132"/>
      <c r="G132"/>
      <c r="H132"/>
      <c r="I132"/>
      <c r="K132" s="76"/>
      <c r="L132" s="76"/>
      <c r="M132" s="76"/>
    </row>
    <row r="133" spans="1:14" s="2" customFormat="1" ht="21.6" customHeight="1" x14ac:dyDescent="0.3">
      <c r="A133"/>
      <c r="B133"/>
      <c r="C133"/>
      <c r="D133"/>
      <c r="E133"/>
      <c r="F133"/>
      <c r="G133"/>
      <c r="H133"/>
      <c r="I133"/>
      <c r="K133" s="76"/>
      <c r="L133" s="76"/>
      <c r="M133" s="76"/>
    </row>
    <row r="134" spans="1:14" s="2" customFormat="1" ht="21.6" customHeight="1" x14ac:dyDescent="0.3">
      <c r="A134"/>
      <c r="B134"/>
      <c r="C134"/>
      <c r="D134"/>
      <c r="E134"/>
      <c r="F134"/>
      <c r="G134"/>
      <c r="H134"/>
      <c r="I134"/>
      <c r="K134" s="76"/>
      <c r="L134" s="76"/>
      <c r="M134" s="76"/>
    </row>
    <row r="135" spans="1:14" s="2" customFormat="1" ht="21.6" customHeight="1" x14ac:dyDescent="0.3">
      <c r="A135"/>
      <c r="B135"/>
      <c r="C135"/>
      <c r="D135"/>
      <c r="E135"/>
      <c r="F135"/>
      <c r="G135"/>
      <c r="H135"/>
      <c r="I135"/>
      <c r="K135" s="76"/>
      <c r="L135" s="76"/>
      <c r="M135" s="76"/>
    </row>
    <row r="136" spans="1:14" s="26" customFormat="1" ht="18.600000000000001" customHeight="1" x14ac:dyDescent="0.3">
      <c r="A136"/>
      <c r="B136"/>
      <c r="C136"/>
      <c r="D136"/>
      <c r="E136"/>
      <c r="F136"/>
      <c r="G136"/>
      <c r="H136"/>
      <c r="I136"/>
      <c r="J136" s="2"/>
      <c r="K136" s="76"/>
      <c r="L136" s="76"/>
      <c r="M136" s="76"/>
      <c r="N136" s="2"/>
    </row>
    <row r="137" spans="1:14" s="2" customFormat="1" ht="15.6" customHeight="1" x14ac:dyDescent="0.3">
      <c r="A137"/>
      <c r="B137"/>
      <c r="C137"/>
      <c r="D137"/>
      <c r="E137"/>
      <c r="F137"/>
      <c r="G137"/>
      <c r="H137"/>
      <c r="I137"/>
      <c r="K137" s="76"/>
      <c r="L137" s="76"/>
      <c r="M137" s="76"/>
    </row>
    <row r="138" spans="1:14" s="26" customFormat="1" ht="18.600000000000001" customHeight="1" x14ac:dyDescent="0.3">
      <c r="A138"/>
      <c r="B138"/>
      <c r="C138"/>
      <c r="D138"/>
      <c r="E138"/>
      <c r="F138"/>
      <c r="G138"/>
      <c r="H138"/>
      <c r="I138"/>
      <c r="J138" s="2"/>
      <c r="K138" s="76"/>
      <c r="L138" s="76"/>
      <c r="M138" s="76"/>
      <c r="N138" s="2"/>
    </row>
    <row r="139" spans="1:14" s="2" customFormat="1" ht="21.6" customHeight="1" x14ac:dyDescent="0.3">
      <c r="A139"/>
      <c r="B139"/>
      <c r="C139"/>
      <c r="D139"/>
      <c r="E139"/>
      <c r="F139"/>
      <c r="G139"/>
      <c r="H139"/>
      <c r="I139"/>
      <c r="K139" s="76"/>
      <c r="L139" s="76"/>
      <c r="M139" s="76"/>
    </row>
    <row r="140" spans="1:14" s="2" customFormat="1" ht="21.6" customHeight="1" x14ac:dyDescent="0.3">
      <c r="A140"/>
      <c r="B140"/>
      <c r="C140"/>
      <c r="D140"/>
      <c r="E140"/>
      <c r="F140"/>
      <c r="G140"/>
      <c r="H140"/>
      <c r="I140"/>
      <c r="K140" s="76"/>
      <c r="L140" s="76"/>
      <c r="M140" s="76"/>
    </row>
    <row r="141" spans="1:14" s="2" customFormat="1" ht="21.6" customHeight="1" x14ac:dyDescent="0.3">
      <c r="A141"/>
      <c r="B141"/>
      <c r="C141"/>
      <c r="D141"/>
      <c r="E141"/>
      <c r="F141"/>
      <c r="G141"/>
      <c r="H141"/>
      <c r="I141"/>
      <c r="K141" s="76"/>
      <c r="L141" s="76"/>
      <c r="M141" s="76"/>
    </row>
    <row r="142" spans="1:14" s="2" customFormat="1" ht="21.6" customHeight="1" x14ac:dyDescent="0.3">
      <c r="A142"/>
      <c r="B142"/>
      <c r="C142"/>
      <c r="D142"/>
      <c r="E142"/>
      <c r="F142"/>
      <c r="G142"/>
      <c r="H142"/>
      <c r="I142"/>
      <c r="K142" s="76"/>
      <c r="L142" s="76"/>
      <c r="M142" s="76"/>
    </row>
    <row r="143" spans="1:14" s="2" customFormat="1" ht="21.6" customHeight="1" x14ac:dyDescent="0.3">
      <c r="A143"/>
      <c r="B143"/>
      <c r="C143"/>
      <c r="D143"/>
      <c r="E143"/>
      <c r="F143"/>
      <c r="G143"/>
      <c r="H143"/>
      <c r="I143"/>
      <c r="K143" s="76"/>
      <c r="L143" s="76"/>
      <c r="M143" s="76"/>
    </row>
    <row r="144" spans="1:14" s="2" customFormat="1" ht="21.6" customHeight="1" x14ac:dyDescent="0.3">
      <c r="A144"/>
      <c r="B144"/>
      <c r="C144"/>
      <c r="D144"/>
      <c r="E144"/>
      <c r="F144"/>
      <c r="G144"/>
      <c r="H144"/>
      <c r="I144"/>
      <c r="K144" s="76"/>
      <c r="L144" s="76"/>
      <c r="M144" s="76"/>
    </row>
    <row r="145" spans="1:14" s="2" customFormat="1" ht="21.6" customHeight="1" x14ac:dyDescent="0.3">
      <c r="A145"/>
      <c r="B145"/>
      <c r="C145"/>
      <c r="D145"/>
      <c r="E145"/>
      <c r="F145"/>
      <c r="G145"/>
      <c r="H145"/>
      <c r="I145"/>
      <c r="K145" s="76"/>
      <c r="L145" s="76"/>
      <c r="M145" s="76"/>
    </row>
    <row r="146" spans="1:14" s="2" customFormat="1" ht="21.6" customHeight="1" x14ac:dyDescent="0.3">
      <c r="A146"/>
      <c r="B146"/>
      <c r="C146"/>
      <c r="D146"/>
      <c r="E146"/>
      <c r="F146"/>
      <c r="G146"/>
      <c r="H146"/>
      <c r="I146"/>
      <c r="K146" s="76"/>
      <c r="L146" s="76"/>
      <c r="M146" s="76"/>
    </row>
    <row r="147" spans="1:14" s="2" customFormat="1" ht="21.6" customHeight="1" x14ac:dyDescent="0.3">
      <c r="A147"/>
      <c r="B147"/>
      <c r="C147"/>
      <c r="D147"/>
      <c r="E147"/>
      <c r="F147"/>
      <c r="G147"/>
      <c r="H147"/>
      <c r="I147"/>
      <c r="K147" s="76"/>
      <c r="L147" s="76"/>
      <c r="M147" s="76"/>
    </row>
    <row r="148" spans="1:14" s="2" customFormat="1" ht="21.6" customHeight="1" x14ac:dyDescent="0.3">
      <c r="A148"/>
      <c r="B148"/>
      <c r="C148"/>
      <c r="D148"/>
      <c r="E148"/>
      <c r="F148"/>
      <c r="G148"/>
      <c r="H148"/>
      <c r="I148"/>
      <c r="K148" s="76"/>
      <c r="L148" s="76"/>
      <c r="M148" s="76"/>
    </row>
    <row r="149" spans="1:14" s="26" customFormat="1" ht="18.600000000000001" customHeight="1" x14ac:dyDescent="0.3">
      <c r="A149"/>
      <c r="B149"/>
      <c r="C149"/>
      <c r="D149"/>
      <c r="E149"/>
      <c r="F149"/>
      <c r="G149"/>
      <c r="H149"/>
      <c r="I149"/>
      <c r="J149" s="2"/>
      <c r="K149" s="76"/>
      <c r="L149" s="76"/>
      <c r="M149" s="76"/>
      <c r="N149" s="2"/>
    </row>
    <row r="150" spans="1:14" s="2" customFormat="1" ht="22.2" customHeight="1" x14ac:dyDescent="0.3">
      <c r="A150"/>
      <c r="B150"/>
      <c r="C150"/>
      <c r="D150"/>
      <c r="E150"/>
      <c r="F150"/>
      <c r="G150"/>
      <c r="H150"/>
      <c r="I150"/>
      <c r="K150" s="76"/>
      <c r="L150" s="76"/>
      <c r="M150" s="76"/>
    </row>
    <row r="151" spans="1:14" s="26" customFormat="1" ht="18.600000000000001" customHeight="1" x14ac:dyDescent="0.3">
      <c r="A151"/>
      <c r="B151"/>
      <c r="C151"/>
      <c r="D151"/>
      <c r="E151"/>
      <c r="F151"/>
      <c r="G151"/>
      <c r="H151"/>
      <c r="I151"/>
      <c r="J151" s="2"/>
      <c r="K151" s="76"/>
      <c r="L151" s="76"/>
      <c r="M151" s="76"/>
      <c r="N151" s="2"/>
    </row>
    <row r="152" spans="1:14" s="2" customFormat="1" ht="21.6" customHeight="1" x14ac:dyDescent="0.3">
      <c r="A152"/>
      <c r="B152"/>
      <c r="C152"/>
      <c r="D152"/>
      <c r="E152"/>
      <c r="F152"/>
      <c r="G152"/>
      <c r="H152"/>
      <c r="I152"/>
      <c r="K152" s="76"/>
      <c r="L152" s="76"/>
      <c r="M152" s="76"/>
    </row>
    <row r="153" spans="1:14" s="26" customFormat="1" ht="18.600000000000001" customHeight="1" x14ac:dyDescent="0.3">
      <c r="A153"/>
      <c r="B153"/>
      <c r="C153"/>
      <c r="D153"/>
      <c r="E153"/>
      <c r="F153"/>
      <c r="G153"/>
      <c r="H153"/>
      <c r="I153"/>
      <c r="J153" s="2"/>
      <c r="K153" s="76"/>
      <c r="L153" s="76"/>
      <c r="M153" s="76"/>
      <c r="N153" s="2"/>
    </row>
    <row r="154" spans="1:14" s="2" customFormat="1" ht="21.6" customHeight="1" x14ac:dyDescent="0.3">
      <c r="A154"/>
      <c r="B154"/>
      <c r="C154"/>
      <c r="D154"/>
      <c r="E154"/>
      <c r="F154"/>
      <c r="G154"/>
      <c r="H154"/>
      <c r="I154"/>
      <c r="K154" s="76"/>
      <c r="L154" s="76"/>
      <c r="M154" s="76"/>
    </row>
    <row r="155" spans="1:14" s="2" customFormat="1" ht="12.6" customHeight="1" x14ac:dyDescent="0.3">
      <c r="A155"/>
      <c r="B155"/>
      <c r="C155"/>
      <c r="D155"/>
      <c r="E155"/>
      <c r="F155"/>
      <c r="G155"/>
      <c r="H155"/>
      <c r="I155"/>
      <c r="K155" s="76"/>
      <c r="L155" s="76"/>
      <c r="M155" s="76"/>
    </row>
    <row r="156" spans="1:14" s="26" customFormat="1" ht="18.600000000000001" customHeight="1" x14ac:dyDescent="0.3">
      <c r="A156"/>
      <c r="B156"/>
      <c r="C156"/>
      <c r="D156"/>
      <c r="E156"/>
      <c r="F156"/>
      <c r="G156"/>
      <c r="H156"/>
      <c r="I156"/>
      <c r="J156" s="2"/>
      <c r="K156" s="76"/>
      <c r="L156" s="76"/>
      <c r="M156" s="76"/>
      <c r="N156" s="2"/>
    </row>
    <row r="157" spans="1:14" s="2" customFormat="1" ht="10.65" customHeight="1" x14ac:dyDescent="0.3">
      <c r="A157"/>
      <c r="B157"/>
      <c r="C157"/>
      <c r="D157"/>
      <c r="E157"/>
      <c r="F157"/>
      <c r="G157"/>
      <c r="H157"/>
      <c r="I157"/>
      <c r="K157" s="76"/>
      <c r="L157" s="76"/>
      <c r="M157" s="76"/>
    </row>
    <row r="158" spans="1:14" s="2" customFormat="1" ht="21.45" customHeight="1" x14ac:dyDescent="0.3">
      <c r="A158"/>
      <c r="B158"/>
      <c r="C158"/>
      <c r="D158"/>
      <c r="E158"/>
      <c r="F158"/>
      <c r="G158"/>
      <c r="H158"/>
      <c r="I158"/>
      <c r="K158" s="76"/>
      <c r="L158" s="76"/>
      <c r="M158" s="76"/>
    </row>
    <row r="159" spans="1:14" s="2" customFormat="1" ht="21.6" customHeight="1" x14ac:dyDescent="0.3">
      <c r="A159"/>
      <c r="B159"/>
      <c r="C159"/>
      <c r="D159"/>
      <c r="E159"/>
      <c r="F159"/>
      <c r="G159"/>
      <c r="H159"/>
      <c r="I159"/>
      <c r="K159" s="76"/>
      <c r="L159" s="76"/>
      <c r="M159" s="76"/>
    </row>
    <row r="160" spans="1:14" s="2" customFormat="1" ht="21.45" customHeight="1" x14ac:dyDescent="0.3">
      <c r="A160"/>
      <c r="B160"/>
      <c r="C160"/>
      <c r="D160"/>
      <c r="E160"/>
      <c r="F160"/>
      <c r="G160"/>
      <c r="H160"/>
      <c r="I160"/>
      <c r="K160" s="76"/>
      <c r="L160" s="76"/>
      <c r="M160" s="76"/>
    </row>
    <row r="161" spans="1:14" s="2" customFormat="1" ht="21.6" customHeight="1" x14ac:dyDescent="0.3">
      <c r="A161"/>
      <c r="B161"/>
      <c r="C161"/>
      <c r="D161"/>
      <c r="E161"/>
      <c r="F161"/>
      <c r="G161"/>
      <c r="H161"/>
      <c r="I161"/>
      <c r="J161" s="76"/>
      <c r="K161" s="76"/>
      <c r="L161" s="76"/>
      <c r="M161" s="76"/>
      <c r="N161" s="76"/>
    </row>
    <row r="162" spans="1:14" s="2" customFormat="1" ht="21.6" customHeight="1" x14ac:dyDescent="0.3">
      <c r="A162"/>
      <c r="B162"/>
      <c r="C162"/>
      <c r="D162"/>
      <c r="E162"/>
      <c r="F162"/>
      <c r="G162"/>
      <c r="H162"/>
      <c r="I162"/>
      <c r="J162" s="108"/>
      <c r="K162" s="106"/>
      <c r="L162" s="107"/>
      <c r="M162" s="106"/>
      <c r="N162" s="106"/>
    </row>
    <row r="163" spans="1:14" s="2" customFormat="1" ht="21.6" customHeight="1" x14ac:dyDescent="0.3">
      <c r="A163"/>
      <c r="B163"/>
      <c r="C163"/>
      <c r="D163"/>
      <c r="E163"/>
      <c r="F163"/>
      <c r="G163"/>
      <c r="H163"/>
      <c r="I163"/>
      <c r="M163" s="106"/>
    </row>
    <row r="164" spans="1:14" ht="21.6" customHeight="1" x14ac:dyDescent="0.3">
      <c r="J164" s="2"/>
      <c r="K164" s="2"/>
      <c r="L164" s="2"/>
      <c r="M164" s="2"/>
      <c r="N164" s="2"/>
    </row>
    <row r="165" spans="1:14" ht="21.6" customHeight="1" x14ac:dyDescent="0.3">
      <c r="J165" s="2"/>
      <c r="K165" s="2"/>
      <c r="L165" s="2"/>
      <c r="M165" s="2"/>
      <c r="N165" s="2"/>
    </row>
    <row r="166" spans="1:14" ht="21.6" customHeight="1" x14ac:dyDescent="0.3">
      <c r="J166" s="2"/>
      <c r="K166" s="2"/>
      <c r="L166" s="2"/>
      <c r="M166" s="2"/>
      <c r="N166" s="2"/>
    </row>
    <row r="167" spans="1:14" ht="21.6" customHeight="1" x14ac:dyDescent="0.3">
      <c r="J167" s="2"/>
      <c r="K167" s="2"/>
      <c r="L167" s="2"/>
      <c r="M167" s="2"/>
      <c r="N167" s="2"/>
    </row>
    <row r="168" spans="1:14" ht="21.6" customHeight="1" x14ac:dyDescent="0.3">
      <c r="J168" s="2"/>
      <c r="K168" s="2"/>
      <c r="L168" s="2"/>
      <c r="M168" s="2"/>
      <c r="N168" s="2"/>
    </row>
    <row r="169" spans="1:14" ht="21.6" customHeight="1" x14ac:dyDescent="0.3">
      <c r="J169" s="2"/>
      <c r="K169" s="2"/>
      <c r="L169" s="2"/>
      <c r="M169" s="2"/>
      <c r="N169" s="2"/>
    </row>
    <row r="170" spans="1:14" ht="21.6" customHeight="1" x14ac:dyDescent="0.3">
      <c r="J170" s="2"/>
      <c r="K170" s="2"/>
      <c r="L170" s="2"/>
      <c r="M170" s="2"/>
      <c r="N170" s="2"/>
    </row>
    <row r="171" spans="1:14" ht="10.65" customHeight="1" x14ac:dyDescent="0.3">
      <c r="J171" s="2"/>
      <c r="K171" s="2"/>
      <c r="L171" s="2"/>
      <c r="M171" s="2"/>
      <c r="N171" s="2"/>
    </row>
    <row r="172" spans="1:14" ht="21.6" customHeight="1" x14ac:dyDescent="0.3">
      <c r="J172" s="26"/>
      <c r="K172" s="26"/>
      <c r="L172" s="26"/>
      <c r="M172" s="2"/>
      <c r="N172" s="26"/>
    </row>
    <row r="173" spans="1:14" x14ac:dyDescent="0.3">
      <c r="J173" s="2"/>
      <c r="K173" s="2"/>
      <c r="L173" s="2"/>
      <c r="M173" s="26"/>
      <c r="N173" s="2"/>
    </row>
    <row r="174" spans="1:14" ht="21.6" customHeight="1" x14ac:dyDescent="0.3">
      <c r="J174" s="26"/>
      <c r="K174" s="26"/>
      <c r="L174" s="26"/>
      <c r="M174" s="2"/>
      <c r="N174" s="26"/>
    </row>
    <row r="175" spans="1:14" x14ac:dyDescent="0.3">
      <c r="J175" s="36"/>
      <c r="K175" s="2"/>
      <c r="L175" s="2"/>
      <c r="M175" s="26"/>
      <c r="N175" s="2"/>
    </row>
    <row r="176" spans="1:14" x14ac:dyDescent="0.3">
      <c r="J176" s="2"/>
      <c r="K176" s="2"/>
      <c r="L176" s="2"/>
      <c r="M176" s="2"/>
      <c r="N176" s="2"/>
    </row>
    <row r="177" spans="10:14" x14ac:dyDescent="0.3">
      <c r="J177" s="2"/>
      <c r="K177" s="2"/>
      <c r="L177" s="2"/>
      <c r="M177" s="2"/>
      <c r="N177" s="2"/>
    </row>
    <row r="178" spans="10:14" x14ac:dyDescent="0.3">
      <c r="J178" s="2"/>
      <c r="K178" s="2"/>
      <c r="L178" s="2"/>
      <c r="M178" s="2"/>
      <c r="N178" s="2"/>
    </row>
    <row r="179" spans="10:14" x14ac:dyDescent="0.3">
      <c r="J179" s="2"/>
      <c r="K179" s="2"/>
      <c r="L179" s="2"/>
      <c r="M179" s="2"/>
      <c r="N179" s="2"/>
    </row>
    <row r="180" spans="10:14" x14ac:dyDescent="0.3">
      <c r="J180" s="71"/>
      <c r="K180" s="2"/>
      <c r="L180" s="2"/>
      <c r="M180" s="2"/>
      <c r="N180" s="2"/>
    </row>
    <row r="181" spans="10:14" x14ac:dyDescent="0.3">
      <c r="J181" s="2"/>
      <c r="K181" s="2"/>
      <c r="L181" s="2"/>
      <c r="M181" s="2"/>
      <c r="N181" s="2"/>
    </row>
    <row r="182" spans="10:14" x14ac:dyDescent="0.3">
      <c r="J182" s="2"/>
      <c r="K182" s="2"/>
      <c r="L182" s="2"/>
      <c r="M182" s="2"/>
      <c r="N182" s="2"/>
    </row>
    <row r="183" spans="10:14" x14ac:dyDescent="0.3">
      <c r="J183" s="26"/>
      <c r="K183" s="26"/>
      <c r="L183" s="26"/>
      <c r="M183" s="2"/>
      <c r="N183" s="26"/>
    </row>
    <row r="184" spans="10:14" x14ac:dyDescent="0.3">
      <c r="J184" s="2"/>
      <c r="K184" s="2"/>
      <c r="L184" s="2"/>
      <c r="M184" s="26"/>
      <c r="N184" s="2"/>
    </row>
    <row r="185" spans="10:14" x14ac:dyDescent="0.3">
      <c r="J185" s="26"/>
      <c r="K185" s="26"/>
      <c r="L185" s="26"/>
      <c r="M185" s="2"/>
      <c r="N185" s="26"/>
    </row>
    <row r="186" spans="10:14" x14ac:dyDescent="0.3">
      <c r="J186" s="2"/>
      <c r="K186" s="2"/>
      <c r="L186" s="2"/>
      <c r="M186" s="26"/>
      <c r="N186" s="2"/>
    </row>
    <row r="187" spans="10:14" x14ac:dyDescent="0.3">
      <c r="J187" s="2"/>
      <c r="K187" s="2"/>
      <c r="L187" s="2"/>
      <c r="M187" s="2"/>
      <c r="N187" s="2"/>
    </row>
    <row r="188" spans="10:14" x14ac:dyDescent="0.3">
      <c r="J188" s="2"/>
      <c r="K188" s="2"/>
      <c r="L188" s="2"/>
      <c r="M188" s="2"/>
      <c r="N188" s="2"/>
    </row>
    <row r="189" spans="10:14" x14ac:dyDescent="0.3">
      <c r="J189" s="2"/>
      <c r="K189" s="2"/>
      <c r="L189" s="2"/>
      <c r="M189" s="2"/>
      <c r="N189" s="2"/>
    </row>
    <row r="190" spans="10:14" x14ac:dyDescent="0.3">
      <c r="J190" s="2"/>
      <c r="K190" s="2"/>
      <c r="L190" s="2"/>
      <c r="M190" s="2"/>
      <c r="N190" s="2"/>
    </row>
    <row r="191" spans="10:14" x14ac:dyDescent="0.3">
      <c r="J191" s="2"/>
      <c r="K191" s="2"/>
      <c r="L191" s="2"/>
      <c r="M191" s="2"/>
      <c r="N191" s="2"/>
    </row>
    <row r="192" spans="10:14" x14ac:dyDescent="0.3">
      <c r="J192" s="2"/>
      <c r="K192" s="2"/>
      <c r="L192" s="2"/>
      <c r="M192" s="2"/>
      <c r="N192" s="2"/>
    </row>
    <row r="193" spans="10:14" x14ac:dyDescent="0.3">
      <c r="J193" s="2"/>
      <c r="K193" s="2"/>
      <c r="L193" s="2"/>
      <c r="M193" s="2"/>
      <c r="N193" s="2"/>
    </row>
    <row r="194" spans="10:14" x14ac:dyDescent="0.3">
      <c r="J194" s="2"/>
      <c r="K194" s="2"/>
      <c r="L194" s="2"/>
      <c r="M194" s="2"/>
      <c r="N194" s="2"/>
    </row>
    <row r="195" spans="10:14" x14ac:dyDescent="0.3">
      <c r="J195" s="2"/>
      <c r="K195" s="2"/>
      <c r="L195" s="2"/>
      <c r="M195" s="2"/>
      <c r="N195" s="2"/>
    </row>
    <row r="196" spans="10:14" x14ac:dyDescent="0.3">
      <c r="J196" s="26"/>
      <c r="K196" s="26"/>
      <c r="L196" s="26"/>
      <c r="M196" s="2"/>
      <c r="N196" s="26"/>
    </row>
    <row r="197" spans="10:14" x14ac:dyDescent="0.3">
      <c r="J197" s="2"/>
      <c r="K197" s="2"/>
      <c r="L197" s="2"/>
      <c r="M197" s="26"/>
      <c r="N197" s="2"/>
    </row>
    <row r="198" spans="10:14" x14ac:dyDescent="0.3">
      <c r="J198" s="26"/>
      <c r="K198" s="26"/>
      <c r="L198" s="26"/>
      <c r="M198" s="2"/>
      <c r="N198" s="26"/>
    </row>
    <row r="199" spans="10:14" x14ac:dyDescent="0.3">
      <c r="J199" s="2"/>
      <c r="K199" s="2"/>
      <c r="L199" s="2"/>
      <c r="M199" s="26"/>
      <c r="N199" s="2"/>
    </row>
    <row r="200" spans="10:14" x14ac:dyDescent="0.3">
      <c r="J200" s="26"/>
      <c r="K200" s="26"/>
      <c r="L200" s="26"/>
      <c r="M200" s="2"/>
      <c r="N200" s="26"/>
    </row>
    <row r="201" spans="10:14" x14ac:dyDescent="0.3">
      <c r="J201" s="2"/>
      <c r="K201" s="2"/>
      <c r="L201" s="2"/>
      <c r="M201" s="26"/>
      <c r="N201" s="2"/>
    </row>
    <row r="202" spans="10:14" x14ac:dyDescent="0.3">
      <c r="J202" s="2"/>
      <c r="K202" s="2"/>
      <c r="L202" s="2"/>
      <c r="M202" s="2"/>
      <c r="N202" s="2"/>
    </row>
    <row r="203" spans="10:14" x14ac:dyDescent="0.3">
      <c r="J203" s="26"/>
      <c r="K203" s="26"/>
      <c r="L203" s="26"/>
      <c r="M203" s="2"/>
      <c r="N203" s="26"/>
    </row>
    <row r="204" spans="10:14" x14ac:dyDescent="0.3">
      <c r="J204" s="2"/>
      <c r="K204" s="2"/>
      <c r="L204" s="2"/>
      <c r="M204" s="26"/>
      <c r="N204" s="2"/>
    </row>
    <row r="205" spans="10:14" x14ac:dyDescent="0.3">
      <c r="J205" s="2"/>
      <c r="K205" s="2"/>
      <c r="L205" s="2"/>
      <c r="M205" s="2"/>
      <c r="N205" s="2"/>
    </row>
    <row r="206" spans="10:14" x14ac:dyDescent="0.3">
      <c r="J206" s="2"/>
      <c r="K206" s="2"/>
      <c r="L206" s="2"/>
      <c r="M206" s="2"/>
      <c r="N206" s="2"/>
    </row>
    <row r="207" spans="10:14" x14ac:dyDescent="0.3">
      <c r="J207" s="2"/>
      <c r="K207" s="2"/>
      <c r="L207" s="2"/>
      <c r="M207" s="2"/>
      <c r="N207" s="2"/>
    </row>
    <row r="208" spans="10:14" x14ac:dyDescent="0.3">
      <c r="J208" s="2"/>
      <c r="K208" s="2"/>
      <c r="L208" s="2"/>
      <c r="M208" s="2"/>
      <c r="N208" s="2"/>
    </row>
    <row r="209" spans="10:14" x14ac:dyDescent="0.3">
      <c r="J209" s="2"/>
      <c r="K209" s="2"/>
      <c r="L209" s="2"/>
      <c r="M209" s="2"/>
      <c r="N209" s="2"/>
    </row>
    <row r="210" spans="10:14" x14ac:dyDescent="0.3">
      <c r="J210" s="2"/>
      <c r="K210" s="2"/>
      <c r="L210" s="2"/>
      <c r="M210" s="2"/>
      <c r="N210" s="2"/>
    </row>
    <row r="211" spans="10:14" x14ac:dyDescent="0.3">
      <c r="M211" s="2"/>
    </row>
  </sheetData>
  <protectedRanges>
    <protectedRange password="DA9B" sqref="C47:E47 D45:E46 C44:E44 C59:D61 C49:E58 D48:E48" name="Range1_1"/>
    <protectedRange password="DA9B" sqref="C45:C46" name="Range1_1_1_2"/>
  </protectedRanges>
  <mergeCells count="17">
    <mergeCell ref="B120:F120"/>
    <mergeCell ref="D8:F8"/>
    <mergeCell ref="G10:H10"/>
    <mergeCell ref="G11:H11"/>
    <mergeCell ref="G12:H12"/>
    <mergeCell ref="B13:I13"/>
    <mergeCell ref="B14:I14"/>
    <mergeCell ref="B15:I15"/>
    <mergeCell ref="B21:C21"/>
    <mergeCell ref="B23:C23"/>
    <mergeCell ref="D7:F7"/>
    <mergeCell ref="B1:H1"/>
    <mergeCell ref="B2:H2"/>
    <mergeCell ref="B4:H4"/>
    <mergeCell ref="D5:F5"/>
    <mergeCell ref="D6:H6"/>
    <mergeCell ref="B3:H3"/>
  </mergeCells>
  <pageMargins left="0.5" right="0.5" top="0.5" bottom="0.5" header="0.3" footer="0.3"/>
  <pageSetup scale="74" fitToHeight="0" orientation="portrait" r:id="rId1"/>
  <headerFooter>
    <oddFooter>&amp;C&amp;"Aptos,Regular"&amp;10&amp;P of &amp;N&amp;R&amp;"Aptos,Italic"&amp;8Mayfair - &amp;A - Bid Form &amp;"Aptos,Bold Italic"&amp;KC00000(Addend1)</oddFooter>
  </headerFooter>
  <rowBreaks count="1" manualBreakCount="1">
    <brk id="1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78BC-6A3C-444D-ACF3-64F2BEAF32F0}">
  <sheetPr>
    <pageSetUpPr fitToPage="1"/>
  </sheetPr>
  <dimension ref="A1:R137"/>
  <sheetViews>
    <sheetView view="pageBreakPreview" zoomScaleNormal="85" zoomScaleSheetLayoutView="100" workbookViewId="0">
      <selection activeCell="A3" sqref="A3:XFD3"/>
    </sheetView>
  </sheetViews>
  <sheetFormatPr defaultRowHeight="14.4" x14ac:dyDescent="0.3"/>
  <cols>
    <col min="1" max="1" width="3.6640625" customWidth="1"/>
    <col min="2" max="2" width="5.5546875" customWidth="1"/>
    <col min="3" max="3" width="56.88671875" bestFit="1" customWidth="1"/>
    <col min="4" max="4" width="6" customWidth="1"/>
    <col min="5" max="5" width="12" customWidth="1"/>
    <col min="6" max="6" width="20.33203125" customWidth="1"/>
    <col min="7" max="7" width="2" customWidth="1"/>
    <col min="8" max="8" width="20.6640625" customWidth="1"/>
    <col min="9" max="9" width="3.6640625" customWidth="1"/>
    <col min="10" max="10" width="9.88671875" bestFit="1" customWidth="1"/>
    <col min="11" max="11" width="12.6640625" bestFit="1" customWidth="1"/>
    <col min="12" max="12" width="12.5546875" bestFit="1" customWidth="1"/>
    <col min="14" max="14" width="15.44140625" bestFit="1" customWidth="1"/>
    <col min="16" max="16" width="15.6640625" bestFit="1" customWidth="1"/>
    <col min="17" max="17" width="23.33203125" bestFit="1" customWidth="1"/>
    <col min="18" max="18" width="26" bestFit="1" customWidth="1"/>
  </cols>
  <sheetData>
    <row r="1" spans="1:9" s="2" customFormat="1" ht="25.8" x14ac:dyDescent="0.5">
      <c r="A1" s="1"/>
      <c r="B1" s="210" t="s">
        <v>152</v>
      </c>
      <c r="C1" s="210"/>
      <c r="D1" s="210"/>
      <c r="E1" s="210"/>
      <c r="F1" s="210"/>
      <c r="G1" s="210"/>
      <c r="H1" s="210"/>
      <c r="I1" s="1"/>
    </row>
    <row r="2" spans="1:9" s="2" customFormat="1" ht="25.8" x14ac:dyDescent="0.5">
      <c r="A2" s="1"/>
      <c r="B2" s="210" t="s">
        <v>46</v>
      </c>
      <c r="C2" s="210"/>
      <c r="D2" s="210"/>
      <c r="E2" s="210"/>
      <c r="F2" s="210"/>
      <c r="G2" s="210"/>
      <c r="H2" s="210"/>
      <c r="I2" s="1"/>
    </row>
    <row r="3" spans="1:9" s="26" customFormat="1" ht="18.600000000000001" customHeight="1" x14ac:dyDescent="0.3">
      <c r="A3" s="227"/>
      <c r="B3" s="211" t="s">
        <v>310</v>
      </c>
      <c r="C3" s="222"/>
      <c r="D3" s="222"/>
      <c r="E3" s="222"/>
      <c r="F3" s="222"/>
      <c r="G3" s="222"/>
      <c r="H3" s="222"/>
      <c r="I3" s="227"/>
    </row>
    <row r="4" spans="1:9" s="2" customFormat="1" ht="15.6" customHeight="1" x14ac:dyDescent="0.5">
      <c r="A4" s="1"/>
      <c r="B4" s="210"/>
      <c r="C4" s="210"/>
      <c r="D4" s="210"/>
      <c r="E4" s="210"/>
      <c r="F4" s="210"/>
      <c r="G4" s="210"/>
      <c r="H4" s="210"/>
      <c r="I4" s="1"/>
    </row>
    <row r="5" spans="1:9" s="2" customFormat="1" ht="24.6" customHeight="1" x14ac:dyDescent="0.3">
      <c r="A5" s="3"/>
      <c r="B5" s="3"/>
      <c r="C5" s="4" t="s">
        <v>0</v>
      </c>
      <c r="D5" s="212"/>
      <c r="E5" s="212"/>
      <c r="F5" s="212"/>
      <c r="G5" s="3"/>
      <c r="H5" s="3"/>
      <c r="I5" s="3"/>
    </row>
    <row r="6" spans="1:9" s="2" customFormat="1" ht="24.6" customHeight="1" x14ac:dyDescent="0.3">
      <c r="A6" s="3"/>
      <c r="B6" s="3"/>
      <c r="C6" s="5" t="s">
        <v>1</v>
      </c>
      <c r="D6" s="213"/>
      <c r="E6" s="213"/>
      <c r="F6" s="213"/>
      <c r="G6" s="213"/>
      <c r="H6" s="213"/>
      <c r="I6" s="3"/>
    </row>
    <row r="7" spans="1:9" s="2" customFormat="1" ht="24.6" customHeight="1" x14ac:dyDescent="0.3">
      <c r="A7" s="3"/>
      <c r="B7" s="3"/>
      <c r="C7" s="4" t="s">
        <v>2</v>
      </c>
      <c r="D7" s="207"/>
      <c r="E7" s="207"/>
      <c r="F7" s="207"/>
      <c r="G7" s="6"/>
      <c r="H7" s="6"/>
      <c r="I7" s="3"/>
    </row>
    <row r="8" spans="1:9" s="2" customFormat="1" ht="24.6" customHeight="1" x14ac:dyDescent="0.3">
      <c r="A8" s="3"/>
      <c r="B8" s="3"/>
      <c r="C8" s="4" t="s">
        <v>3</v>
      </c>
      <c r="D8" s="208"/>
      <c r="E8" s="208"/>
      <c r="F8" s="208"/>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2"/>
      <c r="E10" s="122"/>
      <c r="F10" s="11" t="s">
        <v>184</v>
      </c>
      <c r="G10" s="219">
        <f>SUM(H115)</f>
        <v>0</v>
      </c>
      <c r="H10" s="219"/>
    </row>
    <row r="11" spans="1:9" s="2" customFormat="1" ht="21.6" customHeight="1" x14ac:dyDescent="0.3">
      <c r="C11" s="10" t="s">
        <v>50</v>
      </c>
      <c r="D11" s="123"/>
      <c r="E11" s="123"/>
      <c r="F11" s="11"/>
      <c r="G11" s="102"/>
      <c r="H11" s="102"/>
    </row>
    <row r="12" spans="1:9" s="2" customFormat="1" ht="15.6" customHeight="1" x14ac:dyDescent="0.3">
      <c r="C12" s="10"/>
      <c r="D12" s="109"/>
      <c r="E12" s="109"/>
      <c r="F12" s="11"/>
      <c r="G12" s="220"/>
      <c r="H12" s="220"/>
    </row>
    <row r="13" spans="1:9" s="2" customFormat="1" ht="31.2" customHeight="1" x14ac:dyDescent="0.3">
      <c r="A13" s="15">
        <v>1</v>
      </c>
      <c r="B13" s="214" t="s">
        <v>4</v>
      </c>
      <c r="C13" s="217"/>
      <c r="D13" s="217"/>
      <c r="E13" s="217"/>
      <c r="F13" s="217"/>
      <c r="G13" s="217"/>
      <c r="H13" s="217"/>
      <c r="I13" s="217"/>
    </row>
    <row r="14" spans="1:9" s="2" customFormat="1" ht="30.6" customHeight="1" x14ac:dyDescent="0.3">
      <c r="A14" s="15">
        <v>2</v>
      </c>
      <c r="B14" s="214" t="s">
        <v>5</v>
      </c>
      <c r="C14" s="214"/>
      <c r="D14" s="214"/>
      <c r="E14" s="214"/>
      <c r="F14" s="214"/>
      <c r="G14" s="214"/>
      <c r="H14" s="214"/>
      <c r="I14" s="214"/>
    </row>
    <row r="15" spans="1:9" s="2" customFormat="1" ht="30" customHeight="1" x14ac:dyDescent="0.3">
      <c r="A15" s="15">
        <v>3</v>
      </c>
      <c r="B15" s="214" t="s">
        <v>6</v>
      </c>
      <c r="C15" s="214"/>
      <c r="D15" s="214"/>
      <c r="E15" s="214"/>
      <c r="F15" s="214"/>
      <c r="G15" s="214"/>
      <c r="H15" s="214"/>
      <c r="I15" s="214"/>
    </row>
    <row r="16" spans="1:9" s="2" customFormat="1" ht="18.600000000000001" customHeight="1" x14ac:dyDescent="0.3">
      <c r="A16" s="16"/>
      <c r="B16" s="17"/>
      <c r="C16" s="17"/>
      <c r="D16" s="17"/>
      <c r="E16" s="17"/>
      <c r="F16" s="17"/>
      <c r="G16" s="17"/>
      <c r="H16" s="17"/>
      <c r="I16" s="17"/>
    </row>
    <row r="17" spans="1:11" s="2" customFormat="1" ht="18.600000000000001" customHeight="1" x14ac:dyDescent="0.3">
      <c r="A17" s="3"/>
      <c r="B17" s="3"/>
      <c r="C17" s="4" t="s">
        <v>7</v>
      </c>
      <c r="D17" s="6"/>
      <c r="E17" s="6"/>
      <c r="F17" s="6"/>
      <c r="G17" s="6"/>
      <c r="H17" s="6"/>
      <c r="I17" s="3"/>
    </row>
    <row r="18" spans="1:11" s="2" customFormat="1" ht="18.600000000000001" customHeight="1" x14ac:dyDescent="0.3">
      <c r="A18" s="3"/>
      <c r="B18" s="3"/>
      <c r="C18" s="3"/>
      <c r="D18" s="18" t="s">
        <v>8</v>
      </c>
      <c r="E18" s="18"/>
      <c r="F18" s="18"/>
      <c r="G18" s="3"/>
      <c r="H18" s="3"/>
      <c r="I18" s="3"/>
    </row>
    <row r="19" spans="1:11" s="2" customFormat="1" ht="37.200000000000003" customHeight="1" x14ac:dyDescent="0.3">
      <c r="A19" s="3"/>
      <c r="B19" s="3"/>
      <c r="C19" s="4" t="s">
        <v>7</v>
      </c>
      <c r="D19" s="6" t="s">
        <v>9</v>
      </c>
      <c r="E19" s="6"/>
      <c r="F19" s="6"/>
      <c r="G19" s="6"/>
      <c r="H19" s="6"/>
      <c r="I19" s="3"/>
    </row>
    <row r="20" spans="1:11" s="2" customFormat="1" ht="18.600000000000001" customHeight="1" x14ac:dyDescent="0.3">
      <c r="A20" s="3"/>
      <c r="B20" s="3"/>
      <c r="C20" s="3"/>
      <c r="D20" s="3" t="s">
        <v>8</v>
      </c>
      <c r="E20" s="3"/>
      <c r="F20" s="3"/>
      <c r="G20" s="3"/>
      <c r="H20" s="3"/>
      <c r="I20" s="3"/>
    </row>
    <row r="21" spans="1:11" s="26" customFormat="1" ht="18.600000000000001" customHeight="1" x14ac:dyDescent="0.35">
      <c r="A21" s="3"/>
      <c r="B21" s="218"/>
      <c r="C21" s="218"/>
      <c r="D21" s="3"/>
      <c r="E21" s="3"/>
      <c r="F21" s="3"/>
      <c r="G21" s="3"/>
      <c r="H21" s="3"/>
      <c r="I21" s="3"/>
    </row>
    <row r="22" spans="1:11" s="2" customFormat="1" ht="31.2" customHeight="1" x14ac:dyDescent="0.3">
      <c r="A22" s="3"/>
      <c r="B22" s="20" t="s">
        <v>83</v>
      </c>
      <c r="C22" s="19" t="s">
        <v>10</v>
      </c>
      <c r="D22" s="19" t="s">
        <v>11</v>
      </c>
      <c r="E22" s="19" t="s">
        <v>12</v>
      </c>
      <c r="F22" s="20" t="s">
        <v>13</v>
      </c>
      <c r="G22" s="19"/>
      <c r="H22" s="19" t="s">
        <v>14</v>
      </c>
      <c r="I22" s="21"/>
    </row>
    <row r="23" spans="1:11" s="2" customFormat="1" ht="21.6" customHeight="1" x14ac:dyDescent="0.3">
      <c r="A23" s="22"/>
      <c r="B23" s="215" t="s">
        <v>40</v>
      </c>
      <c r="C23" s="215"/>
      <c r="D23" s="23"/>
      <c r="E23" s="24"/>
      <c r="F23" s="23"/>
      <c r="G23" s="23"/>
      <c r="H23" s="23"/>
      <c r="I23" s="25"/>
    </row>
    <row r="24" spans="1:11" s="2" customFormat="1" ht="21.6" customHeight="1" x14ac:dyDescent="0.3">
      <c r="A24" s="3"/>
      <c r="B24" s="27">
        <v>1</v>
      </c>
      <c r="C24" s="28" t="s">
        <v>151</v>
      </c>
      <c r="D24" s="29"/>
      <c r="E24" s="33"/>
      <c r="F24" s="31"/>
      <c r="G24" s="28"/>
      <c r="H24" s="32"/>
      <c r="I24" s="21"/>
    </row>
    <row r="25" spans="1:11" s="2" customFormat="1" ht="21.6" customHeight="1" x14ac:dyDescent="0.3">
      <c r="A25" s="3"/>
      <c r="B25" s="27"/>
      <c r="C25" s="45" t="s">
        <v>150</v>
      </c>
      <c r="D25" s="29" t="s">
        <v>15</v>
      </c>
      <c r="E25" s="33">
        <v>23812</v>
      </c>
      <c r="F25" s="34">
        <v>0</v>
      </c>
      <c r="G25" s="28"/>
      <c r="H25" s="35">
        <f t="shared" ref="H25:H35" si="0">E25*F25</f>
        <v>0</v>
      </c>
      <c r="I25" s="21"/>
    </row>
    <row r="26" spans="1:11" s="2" customFormat="1" ht="21.6" customHeight="1" x14ac:dyDescent="0.3">
      <c r="A26" s="3"/>
      <c r="B26" s="27"/>
      <c r="C26" s="45" t="s">
        <v>113</v>
      </c>
      <c r="D26" s="29" t="s">
        <v>15</v>
      </c>
      <c r="E26" s="33">
        <v>23812</v>
      </c>
      <c r="F26" s="34">
        <v>0</v>
      </c>
      <c r="G26" s="28"/>
      <c r="H26" s="35">
        <f t="shared" si="0"/>
        <v>0</v>
      </c>
      <c r="I26" s="21"/>
    </row>
    <row r="27" spans="1:11" s="2" customFormat="1" ht="21.6" customHeight="1" x14ac:dyDescent="0.3">
      <c r="A27" s="3"/>
      <c r="B27" s="27"/>
      <c r="C27" s="45" t="s">
        <v>149</v>
      </c>
      <c r="D27" s="29" t="s">
        <v>15</v>
      </c>
      <c r="E27" s="33">
        <v>27619</v>
      </c>
      <c r="F27" s="34">
        <v>0</v>
      </c>
      <c r="G27" s="28"/>
      <c r="H27" s="35">
        <f t="shared" si="0"/>
        <v>0</v>
      </c>
      <c r="I27" s="21"/>
    </row>
    <row r="28" spans="1:11" s="2" customFormat="1" ht="21.6" customHeight="1" x14ac:dyDescent="0.3">
      <c r="A28" s="3"/>
      <c r="B28" s="27"/>
      <c r="C28" s="45" t="s">
        <v>190</v>
      </c>
      <c r="D28" s="29" t="s">
        <v>15</v>
      </c>
      <c r="E28" s="33">
        <v>27619</v>
      </c>
      <c r="F28" s="34">
        <v>0</v>
      </c>
      <c r="G28" s="28"/>
      <c r="H28" s="35">
        <f t="shared" si="0"/>
        <v>0</v>
      </c>
      <c r="I28" s="21"/>
    </row>
    <row r="29" spans="1:11" s="2" customFormat="1" ht="21.6" customHeight="1" x14ac:dyDescent="0.3">
      <c r="A29" s="3"/>
      <c r="B29" s="27">
        <v>2</v>
      </c>
      <c r="C29" s="28" t="s">
        <v>41</v>
      </c>
      <c r="D29" s="29" t="s">
        <v>15</v>
      </c>
      <c r="E29" s="33">
        <v>6705</v>
      </c>
      <c r="F29" s="34">
        <v>0</v>
      </c>
      <c r="G29" s="28"/>
      <c r="H29" s="35">
        <f t="shared" si="0"/>
        <v>0</v>
      </c>
      <c r="I29" s="21"/>
    </row>
    <row r="30" spans="1:11" s="2" customFormat="1" ht="21.6" customHeight="1" x14ac:dyDescent="0.3">
      <c r="A30" s="3"/>
      <c r="B30" s="27">
        <f t="shared" ref="B30:B32" si="1">B29+1</f>
        <v>3</v>
      </c>
      <c r="C30" s="28" t="s">
        <v>147</v>
      </c>
      <c r="D30" s="29" t="s">
        <v>17</v>
      </c>
      <c r="E30" s="46">
        <v>1</v>
      </c>
      <c r="F30" s="34">
        <v>0</v>
      </c>
      <c r="G30" s="28"/>
      <c r="H30" s="35">
        <f t="shared" si="0"/>
        <v>0</v>
      </c>
      <c r="I30" s="21"/>
    </row>
    <row r="31" spans="1:11" s="2" customFormat="1" ht="21.6" customHeight="1" x14ac:dyDescent="0.3">
      <c r="A31" s="3"/>
      <c r="B31" s="27">
        <f t="shared" si="1"/>
        <v>4</v>
      </c>
      <c r="C31" s="28" t="s">
        <v>86</v>
      </c>
      <c r="D31" s="29" t="s">
        <v>16</v>
      </c>
      <c r="E31" s="33">
        <v>14665</v>
      </c>
      <c r="F31" s="34">
        <v>0</v>
      </c>
      <c r="G31" s="28"/>
      <c r="H31" s="35">
        <f t="shared" si="0"/>
        <v>0</v>
      </c>
      <c r="I31" s="21"/>
    </row>
    <row r="32" spans="1:11" s="2" customFormat="1" ht="21.6" customHeight="1" x14ac:dyDescent="0.3">
      <c r="A32" s="3"/>
      <c r="B32" s="27">
        <f t="shared" si="1"/>
        <v>5</v>
      </c>
      <c r="C32" s="28" t="s">
        <v>42</v>
      </c>
      <c r="D32" s="29" t="s">
        <v>19</v>
      </c>
      <c r="E32" s="46">
        <v>32</v>
      </c>
      <c r="F32" s="34">
        <v>0</v>
      </c>
      <c r="G32" s="28"/>
      <c r="H32" s="35">
        <f t="shared" si="0"/>
        <v>0</v>
      </c>
      <c r="I32" s="21"/>
      <c r="K32" s="36"/>
    </row>
    <row r="33" spans="1:11" s="2" customFormat="1" ht="21.6" customHeight="1" x14ac:dyDescent="0.3">
      <c r="A33" s="3"/>
      <c r="B33" s="27">
        <f>B32+1</f>
        <v>6</v>
      </c>
      <c r="C33" s="28" t="s">
        <v>204</v>
      </c>
      <c r="D33" s="29" t="s">
        <v>15</v>
      </c>
      <c r="E33" s="33">
        <v>4494</v>
      </c>
      <c r="F33" s="34">
        <v>0</v>
      </c>
      <c r="G33" s="28"/>
      <c r="H33" s="35">
        <f t="shared" ref="H33" si="2">E33*F33</f>
        <v>0</v>
      </c>
      <c r="I33" s="21"/>
      <c r="J33" s="36"/>
      <c r="K33" s="36"/>
    </row>
    <row r="34" spans="1:11" s="2" customFormat="1" ht="21.6" customHeight="1" x14ac:dyDescent="0.3">
      <c r="A34" s="3"/>
      <c r="B34" s="27">
        <f t="shared" ref="B34:B35" si="3">B33+1</f>
        <v>7</v>
      </c>
      <c r="C34" s="28" t="s">
        <v>43</v>
      </c>
      <c r="D34" s="29" t="s">
        <v>15</v>
      </c>
      <c r="E34" s="33">
        <v>17161</v>
      </c>
      <c r="F34" s="34">
        <v>0</v>
      </c>
      <c r="G34" s="28"/>
      <c r="H34" s="35">
        <f t="shared" si="0"/>
        <v>0</v>
      </c>
      <c r="I34" s="21"/>
      <c r="K34" s="36"/>
    </row>
    <row r="35" spans="1:11" s="2" customFormat="1" ht="21.6" customHeight="1" x14ac:dyDescent="0.3">
      <c r="A35" s="3"/>
      <c r="B35" s="27">
        <f t="shared" si="3"/>
        <v>8</v>
      </c>
      <c r="C35" s="28" t="s">
        <v>31</v>
      </c>
      <c r="D35" s="29" t="s">
        <v>16</v>
      </c>
      <c r="E35" s="43">
        <v>184</v>
      </c>
      <c r="F35" s="34">
        <v>0</v>
      </c>
      <c r="G35" s="28"/>
      <c r="H35" s="35">
        <f t="shared" si="0"/>
        <v>0</v>
      </c>
      <c r="I35" s="21"/>
    </row>
    <row r="36" spans="1:11" s="2" customFormat="1" ht="12.6" customHeight="1" x14ac:dyDescent="0.3">
      <c r="A36" s="3"/>
      <c r="B36" s="27"/>
      <c r="C36" s="28"/>
      <c r="D36" s="29"/>
      <c r="E36" s="30"/>
      <c r="F36" s="31"/>
      <c r="G36" s="28"/>
      <c r="H36" s="127"/>
      <c r="I36" s="21"/>
    </row>
    <row r="37" spans="1:11" s="2" customFormat="1" ht="21.6" customHeight="1" x14ac:dyDescent="0.3">
      <c r="A37" s="22"/>
      <c r="B37" s="84"/>
      <c r="C37" s="85"/>
      <c r="D37" s="86"/>
      <c r="E37" s="87"/>
      <c r="F37" s="88" t="s">
        <v>20</v>
      </c>
      <c r="G37" s="85"/>
      <c r="H37" s="89">
        <f>SUM(H25:H35)</f>
        <v>0</v>
      </c>
      <c r="I37" s="25"/>
    </row>
    <row r="38" spans="1:11" s="2" customFormat="1" ht="12.6" customHeight="1" x14ac:dyDescent="0.3">
      <c r="A38" s="3"/>
      <c r="B38" s="29"/>
      <c r="C38" s="28"/>
      <c r="D38" s="28"/>
      <c r="E38" s="30"/>
      <c r="F38" s="37"/>
      <c r="G38" s="28"/>
      <c r="H38" s="32"/>
      <c r="I38" s="21"/>
    </row>
    <row r="39" spans="1:11" s="2" customFormat="1" ht="21.6" customHeight="1" x14ac:dyDescent="0.3">
      <c r="A39" s="22"/>
      <c r="B39" s="38" t="s">
        <v>39</v>
      </c>
      <c r="C39" s="23"/>
      <c r="D39" s="23"/>
      <c r="E39" s="39"/>
      <c r="F39" s="40"/>
      <c r="G39" s="23"/>
      <c r="H39" s="40"/>
      <c r="I39" s="25"/>
    </row>
    <row r="40" spans="1:11" s="2" customFormat="1" ht="21.6" customHeight="1" x14ac:dyDescent="0.3">
      <c r="A40" s="3"/>
      <c r="B40" s="27">
        <f>1</f>
        <v>1</v>
      </c>
      <c r="C40" s="28" t="s">
        <v>27</v>
      </c>
      <c r="D40" s="29" t="s">
        <v>15</v>
      </c>
      <c r="E40" s="33">
        <v>219</v>
      </c>
      <c r="F40" s="34">
        <v>0</v>
      </c>
      <c r="G40" s="28"/>
      <c r="H40" s="35">
        <f>E40*F40</f>
        <v>0</v>
      </c>
      <c r="I40" s="21"/>
    </row>
    <row r="41" spans="1:11" s="2" customFormat="1" ht="21.6" customHeight="1" x14ac:dyDescent="0.3">
      <c r="A41" s="3"/>
      <c r="B41" s="27">
        <f>B40+1</f>
        <v>2</v>
      </c>
      <c r="C41" s="28" t="s">
        <v>49</v>
      </c>
      <c r="D41" s="29" t="s">
        <v>15</v>
      </c>
      <c r="E41" s="30">
        <v>14012</v>
      </c>
      <c r="F41" s="34">
        <v>0</v>
      </c>
      <c r="G41" s="28"/>
      <c r="H41" s="35">
        <f>E41*F41</f>
        <v>0</v>
      </c>
      <c r="I41" s="21"/>
    </row>
    <row r="42" spans="1:11" s="2" customFormat="1" ht="21.6" customHeight="1" x14ac:dyDescent="0.3">
      <c r="A42" s="3"/>
      <c r="B42" s="27">
        <f>B41+1</f>
        <v>3</v>
      </c>
      <c r="C42" s="28" t="s">
        <v>26</v>
      </c>
      <c r="D42" s="29"/>
      <c r="E42" s="42"/>
      <c r="I42" s="21"/>
    </row>
    <row r="43" spans="1:11" s="2" customFormat="1" ht="21.6" customHeight="1" x14ac:dyDescent="0.3">
      <c r="A43" s="3"/>
      <c r="B43" s="27"/>
      <c r="C43" s="45" t="s">
        <v>146</v>
      </c>
      <c r="D43" s="29" t="s">
        <v>19</v>
      </c>
      <c r="E43" s="134">
        <v>6</v>
      </c>
      <c r="F43" s="34">
        <v>0</v>
      </c>
      <c r="G43" s="28"/>
      <c r="H43" s="35">
        <f t="shared" ref="H43:H57" si="4">E43*F43</f>
        <v>0</v>
      </c>
      <c r="I43" s="21"/>
    </row>
    <row r="44" spans="1:11" s="2" customFormat="1" ht="21.6" customHeight="1" x14ac:dyDescent="0.3">
      <c r="A44" s="3"/>
      <c r="B44" s="27"/>
      <c r="C44" s="45" t="s">
        <v>145</v>
      </c>
      <c r="D44" s="29" t="s">
        <v>19</v>
      </c>
      <c r="E44" s="134">
        <v>1</v>
      </c>
      <c r="F44" s="34">
        <v>0</v>
      </c>
      <c r="G44" s="28"/>
      <c r="H44" s="35">
        <f t="shared" si="4"/>
        <v>0</v>
      </c>
      <c r="I44" s="21"/>
    </row>
    <row r="45" spans="1:11" s="2" customFormat="1" ht="21.6" customHeight="1" x14ac:dyDescent="0.3">
      <c r="A45" s="3"/>
      <c r="B45" s="27"/>
      <c r="C45" s="45" t="s">
        <v>144</v>
      </c>
      <c r="D45" s="29" t="s">
        <v>19</v>
      </c>
      <c r="E45" s="134">
        <v>1</v>
      </c>
      <c r="F45" s="34">
        <v>0</v>
      </c>
      <c r="G45" s="28"/>
      <c r="H45" s="35">
        <f t="shared" si="4"/>
        <v>0</v>
      </c>
      <c r="I45" s="21"/>
      <c r="J45" s="26"/>
    </row>
    <row r="46" spans="1:11" s="2" customFormat="1" ht="21.6" customHeight="1" x14ac:dyDescent="0.3">
      <c r="A46" s="3"/>
      <c r="B46" s="27"/>
      <c r="C46" s="45" t="s">
        <v>201</v>
      </c>
      <c r="D46" s="29" t="s">
        <v>19</v>
      </c>
      <c r="E46" s="134">
        <v>1</v>
      </c>
      <c r="F46" s="34">
        <v>0</v>
      </c>
      <c r="G46" s="28"/>
      <c r="H46" s="35">
        <f>E46*F46</f>
        <v>0</v>
      </c>
      <c r="I46" s="21"/>
    </row>
    <row r="47" spans="1:11" s="26" customFormat="1" ht="21.6" customHeight="1" x14ac:dyDescent="0.3">
      <c r="A47" s="3"/>
      <c r="B47" s="27"/>
      <c r="C47" s="45" t="s">
        <v>202</v>
      </c>
      <c r="D47" s="29" t="s">
        <v>25</v>
      </c>
      <c r="E47" s="44">
        <v>3.35</v>
      </c>
      <c r="F47" s="34">
        <v>0</v>
      </c>
      <c r="G47" s="28"/>
      <c r="H47" s="35">
        <f t="shared" si="4"/>
        <v>0</v>
      </c>
      <c r="I47" s="21"/>
      <c r="J47" s="2"/>
    </row>
    <row r="48" spans="1:11" s="26" customFormat="1" ht="21.6" customHeight="1" x14ac:dyDescent="0.3">
      <c r="A48" s="3"/>
      <c r="B48" s="27"/>
      <c r="C48" s="45" t="s">
        <v>205</v>
      </c>
      <c r="D48" s="29" t="s">
        <v>25</v>
      </c>
      <c r="E48" s="44">
        <v>145.69999999999999</v>
      </c>
      <c r="F48" s="34">
        <v>0</v>
      </c>
      <c r="G48" s="28"/>
      <c r="H48" s="35">
        <f t="shared" si="4"/>
        <v>0</v>
      </c>
      <c r="I48" s="21"/>
      <c r="J48" s="2"/>
    </row>
    <row r="49" spans="1:10" s="2" customFormat="1" ht="21.6" customHeight="1" x14ac:dyDescent="0.3">
      <c r="A49" s="3"/>
      <c r="B49" s="27"/>
      <c r="C49" s="45" t="s">
        <v>203</v>
      </c>
      <c r="D49" s="29" t="s">
        <v>25</v>
      </c>
      <c r="E49" s="43">
        <v>44.8</v>
      </c>
      <c r="F49" s="34">
        <v>0</v>
      </c>
      <c r="G49" s="28"/>
      <c r="H49" s="35">
        <f t="shared" si="4"/>
        <v>0</v>
      </c>
      <c r="I49" s="21"/>
      <c r="J49" s="26"/>
    </row>
    <row r="50" spans="1:10" s="26" customFormat="1" ht="21.6" customHeight="1" x14ac:dyDescent="0.3">
      <c r="A50" s="3"/>
      <c r="B50" s="27">
        <f>B42+1</f>
        <v>4</v>
      </c>
      <c r="C50" s="28" t="s">
        <v>44</v>
      </c>
      <c r="D50" s="29" t="s">
        <v>15</v>
      </c>
      <c r="E50" s="30">
        <v>957</v>
      </c>
      <c r="F50" s="34">
        <v>0</v>
      </c>
      <c r="G50" s="28"/>
      <c r="H50" s="35">
        <f t="shared" si="4"/>
        <v>0</v>
      </c>
      <c r="I50" s="21"/>
      <c r="J50" s="2"/>
    </row>
    <row r="51" spans="1:10" s="2" customFormat="1" ht="21.6" customHeight="1" x14ac:dyDescent="0.3">
      <c r="A51" s="3"/>
      <c r="B51" s="27">
        <f t="shared" ref="B51:B58" si="5">B50+1</f>
        <v>5</v>
      </c>
      <c r="C51" s="28" t="s">
        <v>32</v>
      </c>
      <c r="D51" s="29" t="s">
        <v>16</v>
      </c>
      <c r="E51" s="44">
        <v>200.81</v>
      </c>
      <c r="F51" s="34">
        <v>0</v>
      </c>
      <c r="G51" s="28"/>
      <c r="H51" s="35">
        <f t="shared" si="4"/>
        <v>0</v>
      </c>
      <c r="I51" s="21"/>
    </row>
    <row r="52" spans="1:10" s="2" customFormat="1" ht="21.6" customHeight="1" x14ac:dyDescent="0.3">
      <c r="A52" s="3"/>
      <c r="B52" s="27">
        <f t="shared" si="5"/>
        <v>6</v>
      </c>
      <c r="C52" s="28" t="s">
        <v>61</v>
      </c>
      <c r="D52" s="29" t="s">
        <v>16</v>
      </c>
      <c r="E52" s="44">
        <v>390.63</v>
      </c>
      <c r="F52" s="34">
        <v>0</v>
      </c>
      <c r="G52" s="28"/>
      <c r="H52" s="35">
        <f t="shared" si="4"/>
        <v>0</v>
      </c>
      <c r="I52" s="21"/>
    </row>
    <row r="53" spans="1:10" s="2" customFormat="1" ht="21.6" customHeight="1" x14ac:dyDescent="0.3">
      <c r="A53" s="3"/>
      <c r="B53" s="27">
        <f t="shared" si="5"/>
        <v>7</v>
      </c>
      <c r="C53" s="28" t="s">
        <v>143</v>
      </c>
      <c r="D53" s="29" t="s">
        <v>16</v>
      </c>
      <c r="E53" s="44">
        <v>112.31</v>
      </c>
      <c r="F53" s="34">
        <v>0</v>
      </c>
      <c r="G53" s="28"/>
      <c r="H53" s="35">
        <f t="shared" si="4"/>
        <v>0</v>
      </c>
      <c r="I53" s="21"/>
    </row>
    <row r="54" spans="1:10" s="2" customFormat="1" ht="21.6" customHeight="1" x14ac:dyDescent="0.3">
      <c r="A54" s="3"/>
      <c r="B54" s="27">
        <f t="shared" si="5"/>
        <v>8</v>
      </c>
      <c r="C54" s="97" t="s">
        <v>89</v>
      </c>
      <c r="D54" s="29" t="s">
        <v>15</v>
      </c>
      <c r="E54" s="30">
        <v>3321</v>
      </c>
      <c r="F54" s="34">
        <v>0</v>
      </c>
      <c r="G54" s="28"/>
      <c r="H54" s="35">
        <f t="shared" si="4"/>
        <v>0</v>
      </c>
      <c r="I54" s="21"/>
      <c r="J54" s="36"/>
    </row>
    <row r="55" spans="1:10" s="2" customFormat="1" ht="21.6" customHeight="1" x14ac:dyDescent="0.3">
      <c r="A55" s="3"/>
      <c r="B55" s="27">
        <f t="shared" si="5"/>
        <v>9</v>
      </c>
      <c r="C55" s="28" t="s">
        <v>24</v>
      </c>
      <c r="D55" s="29" t="s">
        <v>16</v>
      </c>
      <c r="E55" s="44">
        <v>703.75</v>
      </c>
      <c r="F55" s="34">
        <v>0</v>
      </c>
      <c r="G55" s="28"/>
      <c r="H55" s="35">
        <f t="shared" si="4"/>
        <v>0</v>
      </c>
      <c r="I55" s="21"/>
      <c r="J55" s="36"/>
    </row>
    <row r="56" spans="1:10" s="2" customFormat="1" ht="21.6" customHeight="1" x14ac:dyDescent="0.3">
      <c r="A56" s="3"/>
      <c r="B56" s="27">
        <f t="shared" si="5"/>
        <v>10</v>
      </c>
      <c r="C56" s="97" t="s">
        <v>90</v>
      </c>
      <c r="D56" s="29" t="s">
        <v>15</v>
      </c>
      <c r="E56" s="30">
        <v>17355</v>
      </c>
      <c r="F56" s="34">
        <v>0</v>
      </c>
      <c r="G56" s="28"/>
      <c r="H56" s="35">
        <f t="shared" si="4"/>
        <v>0</v>
      </c>
      <c r="I56" s="21"/>
      <c r="J56" s="36"/>
    </row>
    <row r="57" spans="1:10" s="2" customFormat="1" ht="21.6" customHeight="1" x14ac:dyDescent="0.3">
      <c r="A57" s="3"/>
      <c r="B57" s="27">
        <f t="shared" si="5"/>
        <v>11</v>
      </c>
      <c r="C57" s="97" t="s">
        <v>91</v>
      </c>
      <c r="D57" s="29" t="s">
        <v>16</v>
      </c>
      <c r="E57" s="30">
        <v>131</v>
      </c>
      <c r="F57" s="34">
        <v>0</v>
      </c>
      <c r="G57" s="28"/>
      <c r="H57" s="35">
        <f t="shared" si="4"/>
        <v>0</v>
      </c>
      <c r="I57" s="21"/>
    </row>
    <row r="58" spans="1:10" s="2" customFormat="1" ht="21.6" customHeight="1" x14ac:dyDescent="0.3">
      <c r="A58" s="3"/>
      <c r="B58" s="27">
        <f t="shared" si="5"/>
        <v>12</v>
      </c>
      <c r="C58" s="97" t="s">
        <v>195</v>
      </c>
      <c r="D58" s="29" t="s">
        <v>16</v>
      </c>
      <c r="E58" s="44">
        <v>212.5</v>
      </c>
      <c r="F58" s="34">
        <v>0</v>
      </c>
      <c r="G58" s="28"/>
      <c r="H58" s="35">
        <f t="shared" ref="H58" si="6">E58*F58</f>
        <v>0</v>
      </c>
      <c r="I58" s="21"/>
    </row>
    <row r="59" spans="1:10" s="2" customFormat="1" ht="12.6" customHeight="1" x14ac:dyDescent="0.3">
      <c r="A59" s="3"/>
      <c r="B59" s="27"/>
      <c r="C59" s="97"/>
      <c r="D59" s="29"/>
      <c r="E59" s="44"/>
      <c r="F59" s="31"/>
      <c r="G59" s="28"/>
      <c r="H59" s="127"/>
      <c r="I59" s="21"/>
    </row>
    <row r="60" spans="1:10" s="2" customFormat="1" ht="21.6" customHeight="1" x14ac:dyDescent="0.3">
      <c r="A60" s="22"/>
      <c r="B60" s="90"/>
      <c r="C60" s="85"/>
      <c r="D60" s="86"/>
      <c r="E60" s="91"/>
      <c r="F60" s="88" t="s">
        <v>20</v>
      </c>
      <c r="G60" s="85"/>
      <c r="H60" s="89">
        <f>SUM(H40:H58)</f>
        <v>0</v>
      </c>
      <c r="I60" s="25"/>
    </row>
    <row r="61" spans="1:10" s="2" customFormat="1" ht="12.6" customHeight="1" x14ac:dyDescent="0.3">
      <c r="A61" s="3"/>
      <c r="B61" s="29"/>
      <c r="C61" s="28"/>
      <c r="D61" s="29"/>
      <c r="E61" s="30"/>
      <c r="F61" s="37"/>
      <c r="G61" s="28"/>
      <c r="H61" s="32"/>
      <c r="I61" s="21"/>
    </row>
    <row r="62" spans="1:10" s="2" customFormat="1" ht="21.6" customHeight="1" x14ac:dyDescent="0.3">
      <c r="A62" s="22"/>
      <c r="B62" s="47" t="s">
        <v>33</v>
      </c>
      <c r="C62" s="24"/>
      <c r="D62" s="24"/>
      <c r="E62" s="39"/>
      <c r="F62" s="48"/>
      <c r="G62" s="49"/>
      <c r="H62" s="40"/>
      <c r="I62" s="25"/>
      <c r="J62" s="42"/>
    </row>
    <row r="63" spans="1:10" s="2" customFormat="1" ht="21.6" customHeight="1" x14ac:dyDescent="0.3">
      <c r="A63" s="3"/>
      <c r="B63" s="50">
        <v>1</v>
      </c>
      <c r="C63" s="51" t="s">
        <v>34</v>
      </c>
      <c r="D63" s="28"/>
      <c r="E63" s="30"/>
      <c r="F63" s="37"/>
      <c r="G63" s="28"/>
      <c r="H63" s="32"/>
      <c r="I63" s="21"/>
      <c r="J63" s="42"/>
    </row>
    <row r="64" spans="1:10" s="2" customFormat="1" ht="21.6" customHeight="1" x14ac:dyDescent="0.3">
      <c r="A64" s="3"/>
      <c r="B64" s="50"/>
      <c r="C64" s="45" t="s">
        <v>142</v>
      </c>
      <c r="D64" s="29" t="s">
        <v>16</v>
      </c>
      <c r="E64" s="98">
        <v>871</v>
      </c>
      <c r="F64" s="34">
        <v>0</v>
      </c>
      <c r="G64" s="28"/>
      <c r="H64" s="35">
        <f t="shared" ref="H64:H70" si="7">E64*F64</f>
        <v>0</v>
      </c>
      <c r="I64" s="21"/>
    </row>
    <row r="65" spans="1:10" s="2" customFormat="1" ht="21.6" customHeight="1" x14ac:dyDescent="0.3">
      <c r="A65" s="3"/>
      <c r="B65" s="50"/>
      <c r="C65" s="45" t="s">
        <v>141</v>
      </c>
      <c r="D65" s="29" t="s">
        <v>16</v>
      </c>
      <c r="E65" s="99">
        <v>58</v>
      </c>
      <c r="F65" s="34">
        <v>0</v>
      </c>
      <c r="G65" s="28"/>
      <c r="H65" s="35">
        <f t="shared" si="7"/>
        <v>0</v>
      </c>
      <c r="I65" s="21"/>
    </row>
    <row r="66" spans="1:10" s="2" customFormat="1" ht="21.6" customHeight="1" x14ac:dyDescent="0.3">
      <c r="A66" s="3"/>
      <c r="B66" s="50">
        <f>B63+1</f>
        <v>2</v>
      </c>
      <c r="C66" s="28" t="s">
        <v>28</v>
      </c>
      <c r="D66" s="29" t="s">
        <v>19</v>
      </c>
      <c r="E66" s="30">
        <v>5</v>
      </c>
      <c r="F66" s="34">
        <v>0</v>
      </c>
      <c r="G66" s="28"/>
      <c r="H66" s="35">
        <f t="shared" si="7"/>
        <v>0</v>
      </c>
      <c r="I66" s="21"/>
      <c r="J66" s="42"/>
    </row>
    <row r="67" spans="1:10" s="2" customFormat="1" ht="21.6" customHeight="1" x14ac:dyDescent="0.3">
      <c r="A67" s="3"/>
      <c r="B67" s="50">
        <f>B66+1</f>
        <v>3</v>
      </c>
      <c r="C67" s="28" t="s">
        <v>35</v>
      </c>
      <c r="D67" s="29" t="s">
        <v>29</v>
      </c>
      <c r="E67" s="33">
        <v>26</v>
      </c>
      <c r="F67" s="34">
        <v>0</v>
      </c>
      <c r="G67" s="28"/>
      <c r="H67" s="35">
        <f t="shared" si="7"/>
        <v>0</v>
      </c>
      <c r="I67" s="21"/>
      <c r="J67" s="42"/>
    </row>
    <row r="68" spans="1:10" s="2" customFormat="1" ht="21.6" customHeight="1" x14ac:dyDescent="0.3">
      <c r="A68" s="3"/>
      <c r="B68" s="50">
        <f>B67+1</f>
        <v>4</v>
      </c>
      <c r="C68" s="28" t="s">
        <v>24</v>
      </c>
      <c r="D68" s="29" t="s">
        <v>16</v>
      </c>
      <c r="E68" s="30">
        <v>929</v>
      </c>
      <c r="F68" s="34">
        <v>0</v>
      </c>
      <c r="G68" s="28"/>
      <c r="H68" s="35">
        <f t="shared" si="7"/>
        <v>0</v>
      </c>
      <c r="I68" s="21"/>
      <c r="J68" s="42"/>
    </row>
    <row r="69" spans="1:10" s="2" customFormat="1" ht="21.6" customHeight="1" x14ac:dyDescent="0.3">
      <c r="A69" s="3"/>
      <c r="B69" s="50">
        <f>B68+1</f>
        <v>5</v>
      </c>
      <c r="C69" s="28" t="s">
        <v>30</v>
      </c>
      <c r="D69" s="29" t="s">
        <v>16</v>
      </c>
      <c r="E69" s="30">
        <v>929</v>
      </c>
      <c r="F69" s="34">
        <v>0</v>
      </c>
      <c r="G69" s="28"/>
      <c r="H69" s="35">
        <f t="shared" si="7"/>
        <v>0</v>
      </c>
      <c r="I69" s="21"/>
      <c r="J69" s="26"/>
    </row>
    <row r="70" spans="1:10" s="26" customFormat="1" ht="18.600000000000001" customHeight="1" x14ac:dyDescent="0.3">
      <c r="A70" s="3"/>
      <c r="B70" s="50">
        <f>B69+1</f>
        <v>6</v>
      </c>
      <c r="C70" s="28" t="s">
        <v>140</v>
      </c>
      <c r="D70" s="29" t="s">
        <v>16</v>
      </c>
      <c r="E70" s="33">
        <v>31</v>
      </c>
      <c r="F70" s="34">
        <v>0</v>
      </c>
      <c r="G70" s="28"/>
      <c r="H70" s="35">
        <f t="shared" si="7"/>
        <v>0</v>
      </c>
      <c r="I70" s="21"/>
      <c r="J70" s="2"/>
    </row>
    <row r="71" spans="1:10" s="26" customFormat="1" ht="12.6" customHeight="1" x14ac:dyDescent="0.3">
      <c r="A71" s="3"/>
      <c r="B71" s="50"/>
      <c r="C71" s="28"/>
      <c r="D71" s="29"/>
      <c r="E71" s="33"/>
      <c r="F71" s="31"/>
      <c r="G71" s="28"/>
      <c r="H71" s="127"/>
      <c r="I71" s="21"/>
      <c r="J71" s="2"/>
    </row>
    <row r="72" spans="1:10" s="2" customFormat="1" ht="21.6" customHeight="1" x14ac:dyDescent="0.3">
      <c r="A72" s="3"/>
      <c r="B72" s="86"/>
      <c r="C72" s="85"/>
      <c r="D72" s="86"/>
      <c r="E72" s="87"/>
      <c r="F72" s="88" t="s">
        <v>20</v>
      </c>
      <c r="G72" s="85"/>
      <c r="H72" s="89">
        <f>SUM(H64:H70)</f>
        <v>0</v>
      </c>
      <c r="I72" s="21"/>
      <c r="J72" s="26"/>
    </row>
    <row r="73" spans="1:10" s="26" customFormat="1" ht="12.6" customHeight="1" x14ac:dyDescent="0.3">
      <c r="A73" s="3"/>
      <c r="B73" s="27"/>
      <c r="C73" s="54"/>
      <c r="D73" s="55"/>
      <c r="E73" s="56"/>
      <c r="F73" s="32"/>
      <c r="G73" s="57"/>
      <c r="H73" s="32"/>
      <c r="I73" s="21"/>
      <c r="J73" s="2"/>
    </row>
    <row r="74" spans="1:10" s="2" customFormat="1" ht="21.6" customHeight="1" x14ac:dyDescent="0.3">
      <c r="A74" s="22"/>
      <c r="B74" s="47" t="s">
        <v>38</v>
      </c>
      <c r="C74" s="24"/>
      <c r="D74" s="24"/>
      <c r="E74" s="39"/>
      <c r="F74" s="48"/>
      <c r="G74" s="49"/>
      <c r="H74" s="40"/>
      <c r="I74" s="25"/>
      <c r="J74" s="36"/>
    </row>
    <row r="75" spans="1:10" s="2" customFormat="1" ht="21.6" customHeight="1" x14ac:dyDescent="0.3">
      <c r="A75" s="3"/>
      <c r="B75" s="27">
        <v>1</v>
      </c>
      <c r="C75" s="28" t="s">
        <v>127</v>
      </c>
      <c r="D75" s="29" t="s">
        <v>16</v>
      </c>
      <c r="E75" s="30">
        <v>151</v>
      </c>
      <c r="F75" s="34">
        <v>0</v>
      </c>
      <c r="G75" s="21"/>
      <c r="H75" s="35">
        <f t="shared" ref="H75:H94" si="8">E75*F75</f>
        <v>0</v>
      </c>
      <c r="I75" s="21"/>
      <c r="J75" s="52"/>
    </row>
    <row r="76" spans="1:10" s="2" customFormat="1" ht="21.6" customHeight="1" x14ac:dyDescent="0.3">
      <c r="A76" s="3"/>
      <c r="B76" s="27">
        <v>2</v>
      </c>
      <c r="C76" s="51" t="s">
        <v>48</v>
      </c>
      <c r="D76" s="29" t="s">
        <v>19</v>
      </c>
      <c r="E76" s="43">
        <v>1</v>
      </c>
      <c r="F76" s="34">
        <v>0</v>
      </c>
      <c r="G76" s="21"/>
      <c r="H76" s="35">
        <f t="shared" si="8"/>
        <v>0</v>
      </c>
      <c r="I76" s="21"/>
    </row>
    <row r="77" spans="1:10" s="2" customFormat="1" ht="21.6" customHeight="1" x14ac:dyDescent="0.3">
      <c r="A77" s="3"/>
      <c r="B77" s="27">
        <v>3</v>
      </c>
      <c r="C77" s="28" t="s">
        <v>139</v>
      </c>
      <c r="D77" s="29" t="s">
        <v>16</v>
      </c>
      <c r="E77" s="30">
        <v>2034</v>
      </c>
      <c r="F77" s="34">
        <v>0</v>
      </c>
      <c r="G77" s="21"/>
      <c r="H77" s="35">
        <f t="shared" si="8"/>
        <v>0</v>
      </c>
      <c r="I77" s="21"/>
    </row>
    <row r="78" spans="1:10" s="2" customFormat="1" ht="21.6" customHeight="1" x14ac:dyDescent="0.3">
      <c r="A78" s="3"/>
      <c r="B78" s="27">
        <v>4</v>
      </c>
      <c r="C78" s="51" t="s">
        <v>96</v>
      </c>
      <c r="D78" s="29" t="s">
        <v>16</v>
      </c>
      <c r="E78" s="43">
        <v>8</v>
      </c>
      <c r="F78" s="34">
        <v>0</v>
      </c>
      <c r="G78" s="21"/>
      <c r="H78" s="35">
        <f t="shared" si="8"/>
        <v>0</v>
      </c>
      <c r="I78" s="21"/>
    </row>
    <row r="79" spans="1:10" s="2" customFormat="1" ht="21.6" customHeight="1" x14ac:dyDescent="0.3">
      <c r="A79" s="3"/>
      <c r="B79" s="27">
        <v>5</v>
      </c>
      <c r="C79" s="28" t="s">
        <v>138</v>
      </c>
      <c r="D79" s="29" t="s">
        <v>16</v>
      </c>
      <c r="E79" s="30">
        <v>194</v>
      </c>
      <c r="F79" s="34">
        <v>0</v>
      </c>
      <c r="G79" s="21"/>
      <c r="H79" s="35">
        <f t="shared" si="8"/>
        <v>0</v>
      </c>
      <c r="I79" s="21"/>
    </row>
    <row r="80" spans="1:10" s="2" customFormat="1" ht="21.6" customHeight="1" x14ac:dyDescent="0.3">
      <c r="A80" s="3"/>
      <c r="B80" s="27">
        <v>6</v>
      </c>
      <c r="C80" s="28" t="s">
        <v>137</v>
      </c>
      <c r="D80" s="29" t="s">
        <v>16</v>
      </c>
      <c r="E80" s="30">
        <v>1832</v>
      </c>
      <c r="F80" s="34">
        <v>0</v>
      </c>
      <c r="G80" s="21"/>
      <c r="H80" s="35">
        <f t="shared" si="8"/>
        <v>0</v>
      </c>
      <c r="I80" s="21"/>
      <c r="J80" s="36"/>
    </row>
    <row r="81" spans="1:18" s="2" customFormat="1" ht="21.6" customHeight="1" x14ac:dyDescent="0.3">
      <c r="A81" s="3"/>
      <c r="B81" s="27">
        <v>7</v>
      </c>
      <c r="C81" s="51" t="s">
        <v>136</v>
      </c>
      <c r="D81" s="29" t="s">
        <v>19</v>
      </c>
      <c r="E81" s="43">
        <v>4</v>
      </c>
      <c r="F81" s="34">
        <v>0</v>
      </c>
      <c r="G81" s="21"/>
      <c r="H81" s="35">
        <f t="shared" si="8"/>
        <v>0</v>
      </c>
      <c r="I81" s="21"/>
    </row>
    <row r="82" spans="1:18" s="2" customFormat="1" ht="21.6" customHeight="1" x14ac:dyDescent="0.3">
      <c r="A82" s="3"/>
      <c r="B82" s="27">
        <v>8</v>
      </c>
      <c r="C82" s="51" t="s">
        <v>99</v>
      </c>
      <c r="D82" s="29" t="s">
        <v>19</v>
      </c>
      <c r="E82" s="43">
        <v>5</v>
      </c>
      <c r="F82" s="34">
        <v>0</v>
      </c>
      <c r="G82" s="21"/>
      <c r="H82" s="35">
        <f t="shared" si="8"/>
        <v>0</v>
      </c>
      <c r="I82" s="21"/>
      <c r="J82" s="26"/>
      <c r="K82" s="76"/>
      <c r="L82" s="76"/>
      <c r="M82" s="76"/>
      <c r="N82" s="76"/>
      <c r="O82" s="76"/>
      <c r="P82" s="76"/>
      <c r="Q82" s="76"/>
    </row>
    <row r="83" spans="1:18" s="2" customFormat="1" ht="21.6" customHeight="1" x14ac:dyDescent="0.3">
      <c r="A83" s="3"/>
      <c r="B83" s="27">
        <v>9</v>
      </c>
      <c r="C83" s="51" t="s">
        <v>135</v>
      </c>
      <c r="D83" s="29" t="s">
        <v>19</v>
      </c>
      <c r="E83" s="43">
        <v>3</v>
      </c>
      <c r="F83" s="34">
        <v>0</v>
      </c>
      <c r="G83" s="21"/>
      <c r="H83" s="35">
        <f t="shared" si="8"/>
        <v>0</v>
      </c>
      <c r="I83" s="21"/>
      <c r="J83" s="26"/>
      <c r="K83" s="76"/>
      <c r="L83" s="76"/>
      <c r="M83" s="76"/>
      <c r="N83" s="76"/>
      <c r="O83" s="76"/>
      <c r="P83" s="76"/>
      <c r="Q83" s="76"/>
    </row>
    <row r="84" spans="1:18" s="26" customFormat="1" ht="21.6" customHeight="1" x14ac:dyDescent="0.3">
      <c r="A84" s="3"/>
      <c r="B84" s="27">
        <v>10</v>
      </c>
      <c r="C84" s="28" t="s">
        <v>134</v>
      </c>
      <c r="D84" s="29" t="s">
        <v>16</v>
      </c>
      <c r="E84" s="43">
        <v>32</v>
      </c>
      <c r="F84" s="34">
        <v>0</v>
      </c>
      <c r="G84" s="21"/>
      <c r="H84" s="35">
        <f t="shared" si="8"/>
        <v>0</v>
      </c>
      <c r="I84" s="21"/>
      <c r="J84" s="2"/>
      <c r="K84" s="100"/>
      <c r="L84" s="100"/>
      <c r="M84" s="100"/>
      <c r="N84" s="100"/>
      <c r="O84" s="100"/>
      <c r="P84" s="100"/>
      <c r="Q84" s="100"/>
    </row>
    <row r="85" spans="1:18" s="2" customFormat="1" ht="21.6" customHeight="1" x14ac:dyDescent="0.3">
      <c r="A85" s="3"/>
      <c r="B85" s="27">
        <v>11</v>
      </c>
      <c r="C85" s="28" t="s">
        <v>133</v>
      </c>
      <c r="D85" s="29" t="s">
        <v>16</v>
      </c>
      <c r="E85" s="43">
        <v>96</v>
      </c>
      <c r="F85" s="34">
        <v>0</v>
      </c>
      <c r="G85" s="21"/>
      <c r="H85" s="35">
        <f t="shared" si="8"/>
        <v>0</v>
      </c>
      <c r="I85" s="21"/>
      <c r="K85" s="76"/>
      <c r="L85" s="76"/>
      <c r="M85" s="76"/>
      <c r="N85" s="76"/>
      <c r="O85" s="76"/>
      <c r="P85" s="76"/>
      <c r="Q85" s="76"/>
    </row>
    <row r="86" spans="1:18" s="2" customFormat="1" ht="21.6" customHeight="1" x14ac:dyDescent="0.3">
      <c r="A86" s="3"/>
      <c r="B86" s="27">
        <v>12</v>
      </c>
      <c r="C86" s="28" t="s">
        <v>97</v>
      </c>
      <c r="D86" s="29" t="s">
        <v>16</v>
      </c>
      <c r="E86" s="30">
        <v>374</v>
      </c>
      <c r="F86" s="34">
        <v>0</v>
      </c>
      <c r="G86" s="21"/>
      <c r="H86" s="35">
        <f t="shared" si="8"/>
        <v>0</v>
      </c>
      <c r="I86" s="21"/>
      <c r="K86" s="76"/>
      <c r="L86" s="76"/>
      <c r="M86" s="76"/>
      <c r="N86" s="76"/>
      <c r="O86" s="76"/>
      <c r="P86" s="76"/>
      <c r="Q86" s="76"/>
    </row>
    <row r="87" spans="1:18" s="2" customFormat="1" ht="21.6" customHeight="1" x14ac:dyDescent="0.3">
      <c r="A87" s="3"/>
      <c r="B87" s="27">
        <v>13</v>
      </c>
      <c r="C87" s="28" t="s">
        <v>132</v>
      </c>
      <c r="D87" s="29" t="s">
        <v>16</v>
      </c>
      <c r="E87" s="43">
        <v>86</v>
      </c>
      <c r="F87" s="34">
        <v>0</v>
      </c>
      <c r="G87" s="21"/>
      <c r="H87" s="35">
        <f t="shared" si="8"/>
        <v>0</v>
      </c>
      <c r="I87" s="21"/>
      <c r="J87" s="76"/>
      <c r="K87" s="76"/>
      <c r="L87" s="76"/>
      <c r="M87" s="76"/>
      <c r="N87" s="76"/>
      <c r="O87" s="76"/>
      <c r="P87" s="76"/>
      <c r="Q87" s="76"/>
    </row>
    <row r="88" spans="1:18" s="2" customFormat="1" ht="21.6" customHeight="1" x14ac:dyDescent="0.3">
      <c r="A88" s="3"/>
      <c r="B88" s="27">
        <v>14</v>
      </c>
      <c r="C88" s="51" t="s">
        <v>21</v>
      </c>
      <c r="D88" s="29" t="s">
        <v>19</v>
      </c>
      <c r="E88" s="43">
        <v>4</v>
      </c>
      <c r="F88" s="34">
        <v>0</v>
      </c>
      <c r="G88" s="21"/>
      <c r="H88" s="35">
        <f t="shared" si="8"/>
        <v>0</v>
      </c>
      <c r="I88" s="21"/>
      <c r="J88" s="108"/>
      <c r="K88" s="76"/>
      <c r="L88" s="76"/>
      <c r="M88" s="76"/>
      <c r="N88" s="76"/>
      <c r="O88" s="76"/>
      <c r="P88" s="76"/>
      <c r="Q88" s="76"/>
      <c r="R88" s="76"/>
    </row>
    <row r="89" spans="1:18" s="2" customFormat="1" ht="21.6" customHeight="1" x14ac:dyDescent="0.3">
      <c r="A89" s="3"/>
      <c r="B89" s="27">
        <v>15</v>
      </c>
      <c r="C89" s="28" t="s">
        <v>36</v>
      </c>
      <c r="D89" s="29" t="s">
        <v>17</v>
      </c>
      <c r="E89" s="43">
        <v>1</v>
      </c>
      <c r="F89" s="34">
        <v>0</v>
      </c>
      <c r="G89" s="21"/>
      <c r="H89" s="35">
        <f t="shared" si="8"/>
        <v>0</v>
      </c>
      <c r="I89" s="21"/>
      <c r="K89" s="106"/>
      <c r="L89" s="107"/>
      <c r="M89" s="107"/>
      <c r="N89" s="106"/>
      <c r="O89" s="106"/>
      <c r="P89" s="106"/>
      <c r="Q89" s="106"/>
      <c r="R89" s="106"/>
    </row>
    <row r="90" spans="1:18" s="2" customFormat="1" ht="21.6" customHeight="1" x14ac:dyDescent="0.3">
      <c r="A90" s="3"/>
      <c r="B90" s="27">
        <v>16</v>
      </c>
      <c r="C90" s="28" t="s">
        <v>22</v>
      </c>
      <c r="D90" s="29" t="s">
        <v>37</v>
      </c>
      <c r="E90" s="44">
        <v>5.4</v>
      </c>
      <c r="F90" s="34">
        <v>0</v>
      </c>
      <c r="G90" s="21"/>
      <c r="H90" s="35">
        <f t="shared" si="8"/>
        <v>0</v>
      </c>
      <c r="I90" s="21"/>
    </row>
    <row r="91" spans="1:18" s="2" customFormat="1" ht="21" customHeight="1" x14ac:dyDescent="0.3">
      <c r="A91" s="3"/>
      <c r="B91" s="27">
        <v>17</v>
      </c>
      <c r="C91" s="28" t="s">
        <v>98</v>
      </c>
      <c r="D91" s="29" t="s">
        <v>19</v>
      </c>
      <c r="E91" s="43">
        <v>3</v>
      </c>
      <c r="F91" s="34">
        <v>0</v>
      </c>
      <c r="G91" s="21"/>
      <c r="H91" s="35">
        <f t="shared" si="8"/>
        <v>0</v>
      </c>
      <c r="I91" s="21"/>
    </row>
    <row r="92" spans="1:18" s="2" customFormat="1" ht="21.6" customHeight="1" x14ac:dyDescent="0.3">
      <c r="A92" s="3"/>
      <c r="B92" s="27">
        <v>18</v>
      </c>
      <c r="C92" s="28" t="s">
        <v>23</v>
      </c>
      <c r="D92" s="29" t="s">
        <v>17</v>
      </c>
      <c r="E92" s="43">
        <v>1</v>
      </c>
      <c r="F92" s="34">
        <v>0</v>
      </c>
      <c r="G92" s="21"/>
      <c r="H92" s="35">
        <f t="shared" si="8"/>
        <v>0</v>
      </c>
      <c r="I92" s="21"/>
    </row>
    <row r="93" spans="1:18" s="2" customFormat="1" ht="21.6" customHeight="1" x14ac:dyDescent="0.3">
      <c r="A93" s="3"/>
      <c r="B93" s="27">
        <v>19</v>
      </c>
      <c r="C93" s="28" t="s">
        <v>24</v>
      </c>
      <c r="D93" s="29" t="s">
        <v>16</v>
      </c>
      <c r="E93" s="30">
        <v>4243</v>
      </c>
      <c r="F93" s="34">
        <v>0</v>
      </c>
      <c r="G93" s="21"/>
      <c r="H93" s="35">
        <f t="shared" si="8"/>
        <v>0</v>
      </c>
      <c r="I93" s="21"/>
      <c r="J93" s="36"/>
    </row>
    <row r="94" spans="1:18" s="2" customFormat="1" ht="21.6" customHeight="1" x14ac:dyDescent="0.3">
      <c r="A94" s="3"/>
      <c r="B94" s="27">
        <v>20</v>
      </c>
      <c r="C94" s="28" t="s">
        <v>131</v>
      </c>
      <c r="D94" s="29" t="s">
        <v>19</v>
      </c>
      <c r="E94" s="43">
        <v>3</v>
      </c>
      <c r="F94" s="34">
        <v>0</v>
      </c>
      <c r="G94" s="21"/>
      <c r="H94" s="35">
        <f t="shared" si="8"/>
        <v>0</v>
      </c>
      <c r="I94" s="21"/>
    </row>
    <row r="95" spans="1:18" s="2" customFormat="1" ht="12.6" customHeight="1" x14ac:dyDescent="0.3">
      <c r="A95" s="3"/>
      <c r="B95" s="27"/>
      <c r="C95" s="28"/>
      <c r="D95" s="29"/>
      <c r="E95" s="58"/>
      <c r="F95" s="32"/>
      <c r="G95" s="21"/>
      <c r="H95" s="32"/>
      <c r="I95" s="21"/>
    </row>
    <row r="96" spans="1:18" s="2" customFormat="1" ht="21.6" customHeight="1" x14ac:dyDescent="0.3">
      <c r="A96" s="22"/>
      <c r="B96" s="85"/>
      <c r="C96" s="85"/>
      <c r="D96" s="85"/>
      <c r="E96" s="26"/>
      <c r="F96" s="92" t="s">
        <v>20</v>
      </c>
      <c r="G96" s="22"/>
      <c r="H96" s="93">
        <f>SUM(H75:H94)</f>
        <v>0</v>
      </c>
      <c r="I96" s="25"/>
    </row>
    <row r="97" spans="1:10" s="2" customFormat="1" ht="12.6" customHeight="1" x14ac:dyDescent="0.3">
      <c r="A97" s="3"/>
      <c r="I97" s="21"/>
    </row>
    <row r="98" spans="1:10" s="2" customFormat="1" ht="21.6" customHeight="1" x14ac:dyDescent="0.3">
      <c r="A98" s="22"/>
      <c r="B98" s="61" t="s">
        <v>51</v>
      </c>
      <c r="C98" s="62"/>
      <c r="D98" s="62"/>
      <c r="E98" s="63"/>
      <c r="F98" s="64"/>
      <c r="G98" s="65"/>
      <c r="H98" s="66"/>
      <c r="I98" s="25"/>
      <c r="J98" s="26"/>
    </row>
    <row r="99" spans="1:10" s="26" customFormat="1" ht="21.6" customHeight="1" x14ac:dyDescent="0.3">
      <c r="A99" s="3"/>
      <c r="B99" s="27">
        <v>1</v>
      </c>
      <c r="C99" s="51" t="s">
        <v>69</v>
      </c>
      <c r="D99" s="29" t="s">
        <v>25</v>
      </c>
      <c r="E99" s="33">
        <v>31550</v>
      </c>
      <c r="F99" s="68">
        <v>0</v>
      </c>
      <c r="G99" s="3"/>
      <c r="H99" s="60">
        <f t="shared" ref="H99:H104" si="9">SUM(E99*F99)</f>
        <v>0</v>
      </c>
      <c r="I99" s="21"/>
      <c r="J99" s="33"/>
    </row>
    <row r="100" spans="1:10" s="2" customFormat="1" ht="21.6" customHeight="1" x14ac:dyDescent="0.3">
      <c r="A100" s="3"/>
      <c r="B100" s="27">
        <f t="shared" ref="B100:B105" si="10">B99+1</f>
        <v>2</v>
      </c>
      <c r="C100" s="51" t="s">
        <v>70</v>
      </c>
      <c r="D100" s="29" t="s">
        <v>25</v>
      </c>
      <c r="E100" s="33">
        <v>3625</v>
      </c>
      <c r="F100" s="68">
        <v>0</v>
      </c>
      <c r="G100" s="3"/>
      <c r="H100" s="60">
        <f t="shared" si="9"/>
        <v>0</v>
      </c>
      <c r="I100" s="21"/>
      <c r="J100" s="33"/>
    </row>
    <row r="101" spans="1:10" s="26" customFormat="1" ht="18.600000000000001" customHeight="1" x14ac:dyDescent="0.3">
      <c r="A101" s="3"/>
      <c r="B101" s="27">
        <f t="shared" si="10"/>
        <v>3</v>
      </c>
      <c r="C101" s="51" t="s">
        <v>71</v>
      </c>
      <c r="D101" s="29" t="s">
        <v>25</v>
      </c>
      <c r="E101" s="87">
        <v>19310</v>
      </c>
      <c r="F101" s="68">
        <v>0</v>
      </c>
      <c r="G101" s="3"/>
      <c r="H101" s="60">
        <f t="shared" si="9"/>
        <v>0</v>
      </c>
      <c r="I101" s="2"/>
      <c r="J101" s="87"/>
    </row>
    <row r="102" spans="1:10" s="2" customFormat="1" ht="21.6" customHeight="1" x14ac:dyDescent="0.3">
      <c r="A102" s="3"/>
      <c r="B102" s="27">
        <f t="shared" si="10"/>
        <v>4</v>
      </c>
      <c r="C102" s="51" t="s">
        <v>72</v>
      </c>
      <c r="D102" s="29" t="s">
        <v>25</v>
      </c>
      <c r="E102" s="87">
        <v>2035</v>
      </c>
      <c r="F102" s="68">
        <v>0</v>
      </c>
      <c r="G102" s="3"/>
      <c r="H102" s="60">
        <f t="shared" si="9"/>
        <v>0</v>
      </c>
      <c r="J102" s="87"/>
    </row>
    <row r="103" spans="1:10" s="2" customFormat="1" ht="21.6" customHeight="1" x14ac:dyDescent="0.3">
      <c r="A103" s="3"/>
      <c r="B103" s="27">
        <f t="shared" si="10"/>
        <v>5</v>
      </c>
      <c r="C103" s="28" t="s">
        <v>52</v>
      </c>
      <c r="D103" s="29" t="s">
        <v>53</v>
      </c>
      <c r="E103" s="70">
        <v>21.99</v>
      </c>
      <c r="F103" s="68">
        <v>0</v>
      </c>
      <c r="G103" s="3"/>
      <c r="H103" s="60">
        <f t="shared" si="9"/>
        <v>0</v>
      </c>
      <c r="I103" s="21"/>
    </row>
    <row r="104" spans="1:10" s="2" customFormat="1" ht="21.6" customHeight="1" x14ac:dyDescent="0.3">
      <c r="A104" s="3"/>
      <c r="B104" s="27">
        <f t="shared" si="10"/>
        <v>6</v>
      </c>
      <c r="C104" s="28" t="s">
        <v>18</v>
      </c>
      <c r="D104" s="29" t="s">
        <v>17</v>
      </c>
      <c r="E104" s="33">
        <v>1</v>
      </c>
      <c r="F104" s="68">
        <v>0</v>
      </c>
      <c r="G104" s="3"/>
      <c r="H104" s="60">
        <f t="shared" si="9"/>
        <v>0</v>
      </c>
      <c r="I104" s="21"/>
    </row>
    <row r="105" spans="1:10" s="2" customFormat="1" ht="21.6" customHeight="1" x14ac:dyDescent="0.3">
      <c r="A105" s="3"/>
      <c r="B105" s="27">
        <f t="shared" si="10"/>
        <v>7</v>
      </c>
      <c r="C105" s="28" t="s">
        <v>193</v>
      </c>
      <c r="D105" s="29" t="s">
        <v>25</v>
      </c>
      <c r="E105" s="33">
        <v>45200</v>
      </c>
      <c r="F105" s="68">
        <v>0</v>
      </c>
      <c r="G105" s="3"/>
      <c r="H105" s="60">
        <f t="shared" ref="H105" si="11">SUM(E105*F105)</f>
        <v>0</v>
      </c>
      <c r="I105" s="21"/>
      <c r="J105" s="36"/>
    </row>
    <row r="106" spans="1:10" s="2" customFormat="1" ht="12.6" customHeight="1" x14ac:dyDescent="0.3">
      <c r="A106" s="3"/>
      <c r="B106" s="27"/>
      <c r="C106" s="28"/>
      <c r="D106" s="29"/>
      <c r="E106" s="33"/>
      <c r="F106" s="72"/>
      <c r="G106" s="3"/>
      <c r="H106" s="81"/>
      <c r="I106" s="21"/>
    </row>
    <row r="107" spans="1:10" s="2" customFormat="1" ht="21.6" customHeight="1" x14ac:dyDescent="0.3">
      <c r="A107" s="22"/>
      <c r="B107" s="90"/>
      <c r="C107" s="85"/>
      <c r="D107" s="86"/>
      <c r="E107" s="94"/>
      <c r="F107" s="92" t="s">
        <v>20</v>
      </c>
      <c r="G107" s="22"/>
      <c r="H107" s="93">
        <f>SUM(H99:H105)</f>
        <v>0</v>
      </c>
      <c r="I107" s="25"/>
      <c r="J107" s="71"/>
    </row>
    <row r="108" spans="1:10" s="2" customFormat="1" ht="12.6" customHeight="1" x14ac:dyDescent="0.3">
      <c r="A108" s="3"/>
      <c r="E108" s="44"/>
      <c r="F108" s="59"/>
      <c r="G108" s="3"/>
      <c r="H108" s="73"/>
      <c r="I108" s="21"/>
    </row>
    <row r="109" spans="1:10" s="2" customFormat="1" ht="21.6" customHeight="1" x14ac:dyDescent="0.3">
      <c r="A109" s="22"/>
      <c r="B109" s="61" t="s">
        <v>58</v>
      </c>
      <c r="C109" s="62"/>
      <c r="D109" s="62"/>
      <c r="E109" s="63"/>
      <c r="F109" s="64"/>
      <c r="G109" s="65"/>
      <c r="H109" s="66"/>
      <c r="I109" s="25"/>
    </row>
    <row r="110" spans="1:10" s="2" customFormat="1" ht="15.6" customHeight="1" x14ac:dyDescent="0.3">
      <c r="B110" s="74">
        <v>1</v>
      </c>
      <c r="C110" s="101" t="s">
        <v>109</v>
      </c>
      <c r="D110" s="100" t="s">
        <v>16</v>
      </c>
      <c r="E110" s="87">
        <v>745</v>
      </c>
      <c r="F110" s="68">
        <v>0</v>
      </c>
      <c r="G110" s="3"/>
      <c r="H110" s="60">
        <f>SUM(E110*F110)</f>
        <v>0</v>
      </c>
      <c r="I110" s="21"/>
      <c r="J110" s="26"/>
    </row>
    <row r="111" spans="1:10" s="26" customFormat="1" ht="18.600000000000001" customHeight="1" x14ac:dyDescent="0.3">
      <c r="A111" s="3"/>
      <c r="B111" s="74">
        <f>B110+1</f>
        <v>2</v>
      </c>
      <c r="C111" s="2" t="s">
        <v>110</v>
      </c>
      <c r="D111" s="76" t="s">
        <v>16</v>
      </c>
      <c r="E111" s="30">
        <v>555</v>
      </c>
      <c r="F111" s="68">
        <v>0</v>
      </c>
      <c r="G111" s="3"/>
      <c r="H111" s="60">
        <f>SUM(E111*F111)</f>
        <v>0</v>
      </c>
      <c r="I111" s="21"/>
      <c r="J111" s="2"/>
    </row>
    <row r="112" spans="1:10" s="2" customFormat="1" ht="12.6" customHeight="1" x14ac:dyDescent="0.3">
      <c r="A112" s="3"/>
      <c r="B112" s="74"/>
      <c r="D112" s="76"/>
      <c r="E112" s="44"/>
      <c r="F112" s="59"/>
      <c r="G112" s="3"/>
      <c r="H112" s="73"/>
      <c r="I112" s="21"/>
    </row>
    <row r="113" spans="1:11" s="2" customFormat="1" ht="21.6" customHeight="1" x14ac:dyDescent="0.3">
      <c r="A113" s="22"/>
      <c r="B113" s="26"/>
      <c r="C113" s="26"/>
      <c r="D113" s="26"/>
      <c r="E113" s="95"/>
      <c r="F113" s="92" t="s">
        <v>20</v>
      </c>
      <c r="G113" s="22"/>
      <c r="H113" s="93">
        <f>SUM(H110:H111)</f>
        <v>0</v>
      </c>
      <c r="I113" s="25"/>
    </row>
    <row r="114" spans="1:11" s="2" customFormat="1" ht="12.6" customHeight="1" thickBot="1" x14ac:dyDescent="0.35">
      <c r="A114" s="3"/>
      <c r="B114" s="27"/>
      <c r="C114" s="28"/>
      <c r="D114" s="29"/>
      <c r="E114" s="78"/>
      <c r="F114" s="59"/>
      <c r="H114" s="73"/>
      <c r="I114" s="21"/>
    </row>
    <row r="115" spans="1:11" s="2" customFormat="1" ht="21.6" customHeight="1" thickBot="1" x14ac:dyDescent="0.35">
      <c r="A115" s="22"/>
      <c r="B115" s="216" t="s">
        <v>130</v>
      </c>
      <c r="C115" s="216"/>
      <c r="D115" s="216"/>
      <c r="E115" s="216"/>
      <c r="F115" s="216"/>
      <c r="G115" s="79"/>
      <c r="H115" s="80">
        <f>SUM(H113,H107,H96,H72,H60,H37)</f>
        <v>0</v>
      </c>
      <c r="I115" s="25"/>
    </row>
    <row r="116" spans="1:11" s="2" customFormat="1" ht="21.6" customHeight="1" x14ac:dyDescent="0.3">
      <c r="A116" s="22"/>
      <c r="B116" s="105"/>
      <c r="C116" s="100"/>
      <c r="D116" s="100"/>
      <c r="E116" s="95"/>
      <c r="F116" s="104"/>
      <c r="G116" s="22"/>
      <c r="H116" s="103"/>
      <c r="I116" s="25"/>
    </row>
    <row r="117" spans="1:11" s="2" customFormat="1" ht="21" customHeight="1" x14ac:dyDescent="0.3">
      <c r="B117" s="74"/>
      <c r="C117" s="75"/>
      <c r="D117" s="76"/>
      <c r="E117" s="77"/>
      <c r="F117" s="72"/>
      <c r="G117" s="3"/>
      <c r="H117" s="73"/>
      <c r="I117" s="21"/>
    </row>
    <row r="118" spans="1:11" s="2" customFormat="1" ht="21" customHeight="1" x14ac:dyDescent="0.3">
      <c r="A118" s="3"/>
      <c r="B118" s="74"/>
      <c r="D118" s="76"/>
      <c r="E118" s="44"/>
      <c r="F118" s="59"/>
      <c r="G118" s="3"/>
      <c r="H118" s="73"/>
      <c r="I118" s="21"/>
      <c r="J118" s="26"/>
    </row>
    <row r="119" spans="1:11" s="26" customFormat="1" ht="15.6" x14ac:dyDescent="0.3">
      <c r="A119" s="22"/>
      <c r="E119" s="95"/>
      <c r="F119" s="92"/>
      <c r="G119" s="22"/>
      <c r="H119" s="103"/>
      <c r="I119" s="25"/>
      <c r="J119" s="2"/>
    </row>
    <row r="120" spans="1:11" s="2" customFormat="1" x14ac:dyDescent="0.3"/>
    <row r="121" spans="1:11" s="2" customFormat="1" ht="21.45" customHeight="1" x14ac:dyDescent="0.3"/>
    <row r="122" spans="1:11" s="2" customFormat="1" ht="21.6" customHeight="1" x14ac:dyDescent="0.3">
      <c r="K122" s="2" t="s">
        <v>129</v>
      </c>
    </row>
    <row r="123" spans="1:11" s="2" customFormat="1" ht="21.45" customHeight="1" x14ac:dyDescent="0.3"/>
    <row r="124" spans="1:11" s="2" customFormat="1" ht="21.6" customHeight="1" x14ac:dyDescent="0.3"/>
    <row r="125" spans="1:11" s="2" customFormat="1" ht="21.6" customHeight="1" x14ac:dyDescent="0.3"/>
    <row r="126" spans="1:11" s="2" customFormat="1" ht="21.6" customHeight="1" x14ac:dyDescent="0.3">
      <c r="J126"/>
    </row>
    <row r="127" spans="1:11" ht="21.6" customHeight="1" x14ac:dyDescent="0.3"/>
    <row r="128" spans="1:11" ht="21.6" customHeight="1" x14ac:dyDescent="0.3"/>
    <row r="129" ht="21.6" customHeight="1" x14ac:dyDescent="0.3"/>
    <row r="130" ht="21.6" customHeight="1" x14ac:dyDescent="0.3"/>
    <row r="131" ht="21.6" customHeight="1" x14ac:dyDescent="0.3"/>
    <row r="132" ht="21.6" customHeight="1" x14ac:dyDescent="0.3"/>
    <row r="133" ht="21.6" customHeight="1" x14ac:dyDescent="0.3"/>
    <row r="134" ht="10.65" customHeight="1" x14ac:dyDescent="0.3"/>
    <row r="135" ht="21.6" customHeight="1" x14ac:dyDescent="0.3"/>
    <row r="137" ht="21.6" customHeight="1" x14ac:dyDescent="0.3"/>
  </sheetData>
  <protectedRanges>
    <protectedRange password="DA9B" sqref="C40:D40 C52:D52 C53:E54 C49:E51 C41:E47" name="Range1_1"/>
    <protectedRange password="DA9B" sqref="C48:E48" name="Range1_1_1"/>
  </protectedRanges>
  <mergeCells count="16">
    <mergeCell ref="B1:H1"/>
    <mergeCell ref="B2:H2"/>
    <mergeCell ref="B4:H4"/>
    <mergeCell ref="D5:F5"/>
    <mergeCell ref="D6:H6"/>
    <mergeCell ref="B3:H3"/>
    <mergeCell ref="G10:H10"/>
    <mergeCell ref="D7:F7"/>
    <mergeCell ref="D8:F8"/>
    <mergeCell ref="G12:H12"/>
    <mergeCell ref="B14:I14"/>
    <mergeCell ref="B15:I15"/>
    <mergeCell ref="B23:C23"/>
    <mergeCell ref="B115:F115"/>
    <mergeCell ref="B13:I13"/>
    <mergeCell ref="B21:C21"/>
  </mergeCells>
  <pageMargins left="0.5" right="0.5" top="0.5" bottom="0.75" header="0.3" footer="0.3"/>
  <pageSetup scale="73" fitToHeight="0" orientation="portrait" r:id="rId1"/>
  <headerFooter>
    <oddFooter>&amp;C&amp;"Aptos,Regular"&amp;10&amp;P of &amp;N&amp;R&amp;"Aptos,Italic"&amp;8Mayfair - &amp;A - Bid Form &amp;"Aptos,Bold Italic"&amp;KC00000(Addend1)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DB5EC-73E9-439F-8398-AF6580DBB0A3}">
  <sheetPr>
    <pageSetUpPr fitToPage="1"/>
  </sheetPr>
  <dimension ref="A1:J129"/>
  <sheetViews>
    <sheetView view="pageBreakPreview" zoomScaleNormal="85" zoomScaleSheetLayoutView="100" workbookViewId="0">
      <selection activeCell="L19" sqref="L19"/>
    </sheetView>
  </sheetViews>
  <sheetFormatPr defaultRowHeight="14.4" x14ac:dyDescent="0.3"/>
  <cols>
    <col min="1" max="1" width="3.6640625" customWidth="1"/>
    <col min="2" max="2" width="5.5546875" customWidth="1"/>
    <col min="3" max="3" width="52.109375" customWidth="1"/>
    <col min="4" max="4" width="8.33203125" customWidth="1"/>
    <col min="5" max="5" width="12.109375" customWidth="1"/>
    <col min="6" max="6" width="20.33203125" customWidth="1"/>
    <col min="7" max="7" width="2" customWidth="1"/>
    <col min="8" max="8" width="20.6640625" customWidth="1"/>
    <col min="9" max="9" width="3.6640625" customWidth="1"/>
    <col min="10" max="10" width="9.88671875" bestFit="1" customWidth="1"/>
    <col min="11" max="11" width="12.5546875" bestFit="1" customWidth="1"/>
    <col min="12" max="12" width="26" bestFit="1" customWidth="1"/>
  </cols>
  <sheetData>
    <row r="1" spans="1:9" s="2" customFormat="1" ht="25.8" x14ac:dyDescent="0.5">
      <c r="A1" s="1"/>
      <c r="B1" s="210" t="s">
        <v>185</v>
      </c>
      <c r="C1" s="210"/>
      <c r="D1" s="210"/>
      <c r="E1" s="210"/>
      <c r="F1" s="210"/>
      <c r="G1" s="210"/>
      <c r="H1" s="210"/>
      <c r="I1" s="1"/>
    </row>
    <row r="2" spans="1:9" s="2" customFormat="1" ht="25.8" x14ac:dyDescent="0.5">
      <c r="A2" s="1"/>
      <c r="B2" s="210" t="s">
        <v>46</v>
      </c>
      <c r="C2" s="210"/>
      <c r="D2" s="210"/>
      <c r="E2" s="210"/>
      <c r="F2" s="210"/>
      <c r="G2" s="210"/>
      <c r="H2" s="210"/>
      <c r="I2" s="1"/>
    </row>
    <row r="3" spans="1:9" s="26" customFormat="1" ht="18.600000000000001" customHeight="1" x14ac:dyDescent="0.3">
      <c r="A3" s="227"/>
      <c r="B3" s="211" t="s">
        <v>310</v>
      </c>
      <c r="C3" s="211"/>
      <c r="D3" s="211"/>
      <c r="E3" s="211"/>
      <c r="F3" s="211"/>
      <c r="G3" s="211"/>
      <c r="H3" s="211"/>
      <c r="I3" s="227"/>
    </row>
    <row r="4" spans="1:9" s="2" customFormat="1" ht="15.6" customHeight="1" x14ac:dyDescent="0.5">
      <c r="A4" s="1"/>
      <c r="B4" s="210"/>
      <c r="C4" s="210"/>
      <c r="D4" s="210"/>
      <c r="E4" s="210"/>
      <c r="F4" s="210"/>
      <c r="G4" s="210"/>
      <c r="H4" s="210"/>
      <c r="I4" s="1"/>
    </row>
    <row r="5" spans="1:9" s="2" customFormat="1" ht="24.6" customHeight="1" x14ac:dyDescent="0.3">
      <c r="A5" s="3"/>
      <c r="B5" s="3"/>
      <c r="C5" s="4" t="s">
        <v>0</v>
      </c>
      <c r="D5" s="212"/>
      <c r="E5" s="212"/>
      <c r="F5" s="212"/>
      <c r="G5" s="3"/>
      <c r="H5" s="3"/>
      <c r="I5" s="3"/>
    </row>
    <row r="6" spans="1:9" s="2" customFormat="1" ht="24.6" customHeight="1" x14ac:dyDescent="0.3">
      <c r="A6" s="3"/>
      <c r="B6" s="3"/>
      <c r="C6" s="5" t="s">
        <v>1</v>
      </c>
      <c r="D6" s="213"/>
      <c r="E6" s="213"/>
      <c r="F6" s="213"/>
      <c r="G6" s="213"/>
      <c r="H6" s="213"/>
      <c r="I6" s="3"/>
    </row>
    <row r="7" spans="1:9" s="2" customFormat="1" ht="24.6" customHeight="1" x14ac:dyDescent="0.3">
      <c r="A7" s="3"/>
      <c r="B7" s="3"/>
      <c r="C7" s="4" t="s">
        <v>2</v>
      </c>
      <c r="D7" s="207"/>
      <c r="E7" s="207"/>
      <c r="F7" s="207"/>
      <c r="G7" s="6"/>
      <c r="H7" s="6"/>
      <c r="I7" s="3"/>
    </row>
    <row r="8" spans="1:9" s="2" customFormat="1" ht="24.6" customHeight="1" x14ac:dyDescent="0.3">
      <c r="A8" s="3"/>
      <c r="B8" s="3"/>
      <c r="C8" s="4" t="s">
        <v>3</v>
      </c>
      <c r="D8" s="208"/>
      <c r="E8" s="208"/>
      <c r="F8" s="208"/>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2"/>
      <c r="E10" s="122"/>
      <c r="F10" s="110" t="s">
        <v>186</v>
      </c>
      <c r="G10" s="219">
        <f>SUM(H92)</f>
        <v>0</v>
      </c>
      <c r="H10" s="219"/>
    </row>
    <row r="11" spans="1:9" s="2" customFormat="1" ht="21.6" customHeight="1" x14ac:dyDescent="0.3">
      <c r="C11" s="10" t="s">
        <v>50</v>
      </c>
      <c r="D11" s="123"/>
      <c r="E11" s="123"/>
      <c r="F11" s="11"/>
      <c r="G11" s="206"/>
      <c r="H11" s="206"/>
    </row>
    <row r="12" spans="1:9" s="2" customFormat="1" x14ac:dyDescent="0.3">
      <c r="C12" s="37"/>
      <c r="D12" s="82"/>
      <c r="E12" s="83"/>
    </row>
    <row r="13" spans="1:9" s="2" customFormat="1" ht="32.700000000000003" customHeight="1" x14ac:dyDescent="0.3">
      <c r="A13" s="15">
        <v>1</v>
      </c>
      <c r="B13" s="214" t="s">
        <v>4</v>
      </c>
      <c r="C13" s="217"/>
      <c r="D13" s="217"/>
      <c r="E13" s="217"/>
      <c r="F13" s="217"/>
      <c r="G13" s="217"/>
      <c r="H13" s="217"/>
      <c r="I13" s="217"/>
    </row>
    <row r="14" spans="1:9" s="2" customFormat="1" ht="32.700000000000003" customHeight="1" x14ac:dyDescent="0.3">
      <c r="A14" s="15">
        <v>2</v>
      </c>
      <c r="B14" s="214" t="s">
        <v>5</v>
      </c>
      <c r="C14" s="214"/>
      <c r="D14" s="214"/>
      <c r="E14" s="214"/>
      <c r="F14" s="214"/>
      <c r="G14" s="214"/>
      <c r="H14" s="214"/>
      <c r="I14" s="214"/>
    </row>
    <row r="15" spans="1:9" s="2" customFormat="1" ht="32.700000000000003" customHeight="1" x14ac:dyDescent="0.3">
      <c r="A15" s="15">
        <v>3</v>
      </c>
      <c r="B15" s="214" t="s">
        <v>6</v>
      </c>
      <c r="C15" s="214"/>
      <c r="D15" s="214"/>
      <c r="E15" s="214"/>
      <c r="F15" s="214"/>
      <c r="G15" s="214"/>
      <c r="H15" s="214"/>
      <c r="I15" s="214"/>
    </row>
    <row r="16" spans="1:9" s="2" customFormat="1" ht="18.600000000000001" customHeight="1" x14ac:dyDescent="0.3">
      <c r="A16" s="16"/>
      <c r="B16" s="17"/>
      <c r="C16" s="17"/>
      <c r="D16" s="17"/>
      <c r="E16" s="17"/>
      <c r="F16" s="17"/>
      <c r="G16" s="17"/>
      <c r="H16" s="17"/>
      <c r="I16" s="17"/>
    </row>
    <row r="17" spans="1:9" s="2" customFormat="1" ht="18.600000000000001" customHeight="1" x14ac:dyDescent="0.3">
      <c r="A17" s="3"/>
      <c r="B17" s="3"/>
      <c r="C17" s="4" t="s">
        <v>7</v>
      </c>
      <c r="D17" s="6"/>
      <c r="E17" s="6"/>
      <c r="F17" s="6"/>
      <c r="G17" s="6"/>
      <c r="H17" s="6"/>
      <c r="I17" s="3"/>
    </row>
    <row r="18" spans="1:9" s="2" customFormat="1" ht="18.600000000000001" customHeight="1" x14ac:dyDescent="0.3">
      <c r="A18" s="3"/>
      <c r="B18" s="3"/>
      <c r="C18" s="3"/>
      <c r="D18" s="18" t="s">
        <v>8</v>
      </c>
      <c r="E18" s="18"/>
      <c r="F18" s="18"/>
      <c r="G18" s="3"/>
      <c r="H18" s="3"/>
      <c r="I18" s="3"/>
    </row>
    <row r="19" spans="1:9" s="2" customFormat="1" ht="31.95" customHeight="1" x14ac:dyDescent="0.3">
      <c r="A19" s="3"/>
      <c r="B19" s="3"/>
      <c r="C19" s="4" t="s">
        <v>7</v>
      </c>
      <c r="D19" s="6" t="s">
        <v>9</v>
      </c>
      <c r="E19" s="6"/>
      <c r="F19" s="6"/>
      <c r="G19" s="6"/>
      <c r="H19" s="6"/>
      <c r="I19" s="3"/>
    </row>
    <row r="20" spans="1:9" s="2" customFormat="1" ht="18.600000000000001" customHeight="1" x14ac:dyDescent="0.3">
      <c r="A20" s="3"/>
      <c r="B20" s="3"/>
      <c r="C20" s="3"/>
      <c r="D20" s="3" t="s">
        <v>8</v>
      </c>
      <c r="E20" s="3"/>
      <c r="F20" s="3"/>
      <c r="G20" s="3"/>
      <c r="H20" s="3"/>
      <c r="I20" s="3"/>
    </row>
    <row r="21" spans="1:9" s="2" customFormat="1" ht="21.6" customHeight="1" x14ac:dyDescent="0.35">
      <c r="A21" s="3"/>
      <c r="B21" s="218"/>
      <c r="C21" s="218"/>
      <c r="D21" s="3"/>
      <c r="E21" s="3"/>
      <c r="F21" s="3"/>
      <c r="G21" s="3"/>
      <c r="H21" s="3"/>
      <c r="I21" s="3"/>
    </row>
    <row r="22" spans="1:9" s="2" customFormat="1" ht="28.8" x14ac:dyDescent="0.3">
      <c r="A22" s="3"/>
      <c r="B22" s="20" t="s">
        <v>83</v>
      </c>
      <c r="C22" s="19" t="s">
        <v>10</v>
      </c>
      <c r="D22" s="19" t="s">
        <v>11</v>
      </c>
      <c r="E22" s="19" t="s">
        <v>12</v>
      </c>
      <c r="F22" s="20" t="s">
        <v>13</v>
      </c>
      <c r="G22" s="19"/>
      <c r="H22" s="19" t="s">
        <v>14</v>
      </c>
      <c r="I22" s="21"/>
    </row>
    <row r="23" spans="1:9" s="26" customFormat="1" ht="18.600000000000001" customHeight="1" x14ac:dyDescent="0.3">
      <c r="A23" s="22"/>
      <c r="B23" s="215" t="s">
        <v>40</v>
      </c>
      <c r="C23" s="215"/>
      <c r="D23" s="23"/>
      <c r="E23" s="24"/>
      <c r="F23" s="23"/>
      <c r="G23" s="23"/>
      <c r="H23" s="23"/>
      <c r="I23" s="25"/>
    </row>
    <row r="24" spans="1:9" s="2" customFormat="1" ht="21.6" customHeight="1" x14ac:dyDescent="0.3">
      <c r="A24" s="3"/>
      <c r="B24" s="27">
        <v>1</v>
      </c>
      <c r="C24" s="28" t="s">
        <v>153</v>
      </c>
      <c r="D24" s="29"/>
      <c r="E24" s="33"/>
      <c r="F24" s="31"/>
      <c r="G24" s="28"/>
      <c r="H24" s="32"/>
      <c r="I24" s="21"/>
    </row>
    <row r="25" spans="1:9" s="2" customFormat="1" ht="21.6" customHeight="1" x14ac:dyDescent="0.3">
      <c r="A25" s="3"/>
      <c r="B25" s="27"/>
      <c r="C25" s="45" t="s">
        <v>150</v>
      </c>
      <c r="D25" s="29" t="s">
        <v>15</v>
      </c>
      <c r="E25" s="33">
        <v>3000</v>
      </c>
      <c r="F25" s="34">
        <v>0</v>
      </c>
      <c r="G25" s="28"/>
      <c r="H25" s="35">
        <f t="shared" ref="H25:H33" si="0">E25*F25</f>
        <v>0</v>
      </c>
      <c r="I25" s="21"/>
    </row>
    <row r="26" spans="1:9" s="2" customFormat="1" ht="21.6" customHeight="1" x14ac:dyDescent="0.3">
      <c r="A26" s="3"/>
      <c r="B26" s="27"/>
      <c r="C26" s="45" t="s">
        <v>154</v>
      </c>
      <c r="D26" s="29" t="s">
        <v>15</v>
      </c>
      <c r="E26" s="33">
        <v>3000</v>
      </c>
      <c r="F26" s="34">
        <v>0</v>
      </c>
      <c r="G26" s="28"/>
      <c r="H26" s="35">
        <f t="shared" si="0"/>
        <v>0</v>
      </c>
      <c r="I26" s="21"/>
    </row>
    <row r="27" spans="1:9" s="2" customFormat="1" ht="21.6" customHeight="1" x14ac:dyDescent="0.3">
      <c r="A27" s="3"/>
      <c r="B27" s="27"/>
      <c r="C27" s="45" t="s">
        <v>155</v>
      </c>
      <c r="D27" s="29" t="s">
        <v>15</v>
      </c>
      <c r="E27" s="33">
        <v>3237</v>
      </c>
      <c r="F27" s="34">
        <v>0</v>
      </c>
      <c r="G27" s="28"/>
      <c r="H27" s="35">
        <f t="shared" si="0"/>
        <v>0</v>
      </c>
      <c r="I27" s="21"/>
    </row>
    <row r="28" spans="1:9" s="2" customFormat="1" ht="21.6" customHeight="1" x14ac:dyDescent="0.3">
      <c r="A28" s="3"/>
      <c r="B28" s="27"/>
      <c r="C28" s="45" t="s">
        <v>148</v>
      </c>
      <c r="D28" s="29" t="s">
        <v>15</v>
      </c>
      <c r="E28" s="33">
        <v>3237</v>
      </c>
      <c r="F28" s="34">
        <v>0</v>
      </c>
      <c r="G28" s="28"/>
      <c r="H28" s="35">
        <f t="shared" si="0"/>
        <v>0</v>
      </c>
      <c r="I28" s="21"/>
    </row>
    <row r="29" spans="1:9" s="2" customFormat="1" ht="21.6" customHeight="1" x14ac:dyDescent="0.3">
      <c r="A29" s="3"/>
      <c r="B29" s="27">
        <v>2</v>
      </c>
      <c r="C29" s="28" t="s">
        <v>41</v>
      </c>
      <c r="D29" s="29" t="s">
        <v>15</v>
      </c>
      <c r="E29" s="33">
        <v>829</v>
      </c>
      <c r="F29" s="34">
        <v>0</v>
      </c>
      <c r="G29" s="28"/>
      <c r="H29" s="35">
        <f t="shared" si="0"/>
        <v>0</v>
      </c>
      <c r="I29" s="21"/>
    </row>
    <row r="30" spans="1:9" s="2" customFormat="1" ht="21.6" customHeight="1" x14ac:dyDescent="0.3">
      <c r="A30" s="3"/>
      <c r="B30" s="27">
        <f>B29+1</f>
        <v>3</v>
      </c>
      <c r="C30" s="28" t="s">
        <v>147</v>
      </c>
      <c r="D30" s="29" t="s">
        <v>17</v>
      </c>
      <c r="E30" s="46">
        <v>1</v>
      </c>
      <c r="F30" s="34">
        <v>0</v>
      </c>
      <c r="G30" s="28"/>
      <c r="H30" s="35">
        <f t="shared" si="0"/>
        <v>0</v>
      </c>
      <c r="I30" s="21"/>
    </row>
    <row r="31" spans="1:9" s="2" customFormat="1" ht="21.6" customHeight="1" x14ac:dyDescent="0.3">
      <c r="A31" s="3"/>
      <c r="B31" s="27">
        <f t="shared" ref="B31:B33" si="1">B30+1</f>
        <v>4</v>
      </c>
      <c r="C31" s="28" t="s">
        <v>86</v>
      </c>
      <c r="D31" s="29" t="s">
        <v>16</v>
      </c>
      <c r="E31" s="33">
        <v>1255</v>
      </c>
      <c r="F31" s="34">
        <v>0</v>
      </c>
      <c r="G31" s="28"/>
      <c r="H31" s="35">
        <f t="shared" si="0"/>
        <v>0</v>
      </c>
      <c r="I31" s="21"/>
    </row>
    <row r="32" spans="1:9" s="2" customFormat="1" ht="21.6" customHeight="1" x14ac:dyDescent="0.3">
      <c r="A32" s="3"/>
      <c r="B32" s="27">
        <f t="shared" si="1"/>
        <v>5</v>
      </c>
      <c r="C32" s="28" t="s">
        <v>87</v>
      </c>
      <c r="D32" s="29" t="s">
        <v>16</v>
      </c>
      <c r="E32" s="33">
        <v>48</v>
      </c>
      <c r="F32" s="34">
        <v>0</v>
      </c>
      <c r="G32" s="28"/>
      <c r="H32" s="35">
        <f t="shared" si="0"/>
        <v>0</v>
      </c>
      <c r="I32" s="21"/>
    </row>
    <row r="33" spans="1:9" s="2" customFormat="1" ht="21.6" customHeight="1" x14ac:dyDescent="0.3">
      <c r="A33" s="3"/>
      <c r="B33" s="27">
        <f t="shared" si="1"/>
        <v>6</v>
      </c>
      <c r="C33" s="28" t="s">
        <v>43</v>
      </c>
      <c r="D33" s="29" t="s">
        <v>15</v>
      </c>
      <c r="E33" s="33">
        <v>1185</v>
      </c>
      <c r="F33" s="34">
        <v>0</v>
      </c>
      <c r="G33" s="28"/>
      <c r="H33" s="35">
        <f t="shared" si="0"/>
        <v>0</v>
      </c>
      <c r="I33" s="21"/>
    </row>
    <row r="34" spans="1:9" s="2" customFormat="1" ht="12.6" customHeight="1" x14ac:dyDescent="0.3">
      <c r="A34" s="3"/>
      <c r="B34" s="27"/>
      <c r="C34" s="28"/>
      <c r="D34" s="29"/>
      <c r="E34" s="33"/>
      <c r="F34" s="130"/>
      <c r="G34" s="28"/>
      <c r="H34" s="127"/>
      <c r="I34" s="21"/>
    </row>
    <row r="35" spans="1:9" s="2" customFormat="1" ht="18.600000000000001" customHeight="1" x14ac:dyDescent="0.3">
      <c r="A35" s="22"/>
      <c r="B35" s="84"/>
      <c r="C35" s="85"/>
      <c r="D35" s="86"/>
      <c r="E35" s="87"/>
      <c r="F35" s="88" t="s">
        <v>20</v>
      </c>
      <c r="G35" s="85"/>
      <c r="H35" s="89">
        <f>SUM(H24:H33)</f>
        <v>0</v>
      </c>
      <c r="I35" s="25"/>
    </row>
    <row r="36" spans="1:9" s="2" customFormat="1" ht="12.6" customHeight="1" x14ac:dyDescent="0.3">
      <c r="A36" s="3"/>
      <c r="B36" s="29"/>
      <c r="C36" s="28"/>
      <c r="D36" s="28"/>
      <c r="E36" s="30"/>
      <c r="F36" s="37"/>
      <c r="G36" s="28"/>
      <c r="H36" s="32"/>
      <c r="I36" s="21"/>
    </row>
    <row r="37" spans="1:9" s="2" customFormat="1" ht="21.6" customHeight="1" x14ac:dyDescent="0.3">
      <c r="A37" s="22"/>
      <c r="B37" s="38" t="s">
        <v>39</v>
      </c>
      <c r="C37" s="23"/>
      <c r="D37" s="23"/>
      <c r="E37" s="39"/>
      <c r="F37" s="40"/>
      <c r="G37" s="23"/>
      <c r="H37" s="40"/>
      <c r="I37" s="25"/>
    </row>
    <row r="38" spans="1:9" s="2" customFormat="1" ht="21.6" customHeight="1" x14ac:dyDescent="0.3">
      <c r="A38" s="3"/>
      <c r="B38" s="27">
        <f>1</f>
        <v>1</v>
      </c>
      <c r="C38" s="28" t="s">
        <v>27</v>
      </c>
      <c r="D38" s="29" t="s">
        <v>15</v>
      </c>
      <c r="E38" s="33">
        <v>118</v>
      </c>
      <c r="F38" s="34">
        <v>0</v>
      </c>
      <c r="G38" s="28"/>
      <c r="H38" s="35">
        <f>E38*F38</f>
        <v>0</v>
      </c>
      <c r="I38" s="21"/>
    </row>
    <row r="39" spans="1:9" s="2" customFormat="1" ht="21.6" customHeight="1" x14ac:dyDescent="0.3">
      <c r="A39" s="3"/>
      <c r="B39" s="27">
        <f>B38+1</f>
        <v>2</v>
      </c>
      <c r="C39" s="28" t="s">
        <v>26</v>
      </c>
      <c r="D39" s="29"/>
      <c r="E39" s="42"/>
      <c r="I39" s="21"/>
    </row>
    <row r="40" spans="1:9" s="2" customFormat="1" ht="21.6" customHeight="1" x14ac:dyDescent="0.3">
      <c r="A40" s="3"/>
      <c r="B40" s="27"/>
      <c r="C40" s="45" t="s">
        <v>156</v>
      </c>
      <c r="D40" s="29" t="s">
        <v>19</v>
      </c>
      <c r="E40" s="43">
        <v>2</v>
      </c>
      <c r="F40" s="34">
        <v>0</v>
      </c>
      <c r="G40" s="28"/>
      <c r="H40" s="35">
        <f t="shared" ref="H40:H47" si="2">E40*F40</f>
        <v>0</v>
      </c>
      <c r="I40" s="21"/>
    </row>
    <row r="41" spans="1:9" s="2" customFormat="1" ht="21.6" customHeight="1" x14ac:dyDescent="0.3">
      <c r="A41" s="3"/>
      <c r="B41" s="27"/>
      <c r="C41" s="45" t="s">
        <v>157</v>
      </c>
      <c r="D41" s="29" t="s">
        <v>25</v>
      </c>
      <c r="E41" s="44">
        <v>4.05</v>
      </c>
      <c r="F41" s="34">
        <v>0</v>
      </c>
      <c r="G41" s="28"/>
      <c r="H41" s="35">
        <f t="shared" si="2"/>
        <v>0</v>
      </c>
      <c r="I41" s="21"/>
    </row>
    <row r="42" spans="1:9" s="2" customFormat="1" ht="21.6" customHeight="1" x14ac:dyDescent="0.3">
      <c r="A42" s="3"/>
      <c r="B42" s="27"/>
      <c r="C42" s="45" t="s">
        <v>158</v>
      </c>
      <c r="D42" s="29" t="s">
        <v>25</v>
      </c>
      <c r="E42" s="43">
        <v>138.1</v>
      </c>
      <c r="F42" s="34">
        <v>0</v>
      </c>
      <c r="G42" s="28"/>
      <c r="H42" s="35">
        <f t="shared" si="2"/>
        <v>0</v>
      </c>
      <c r="I42" s="21"/>
    </row>
    <row r="43" spans="1:9" s="2" customFormat="1" ht="21.6" customHeight="1" x14ac:dyDescent="0.3">
      <c r="A43" s="3"/>
      <c r="B43" s="27"/>
      <c r="C43" s="45" t="s">
        <v>159</v>
      </c>
      <c r="D43" s="29" t="s">
        <v>25</v>
      </c>
      <c r="E43" s="43">
        <v>7.4</v>
      </c>
      <c r="F43" s="34">
        <v>0</v>
      </c>
      <c r="G43" s="28"/>
      <c r="H43" s="35">
        <f t="shared" si="2"/>
        <v>0</v>
      </c>
      <c r="I43" s="21"/>
    </row>
    <row r="44" spans="1:9" s="2" customFormat="1" ht="21.6" customHeight="1" x14ac:dyDescent="0.3">
      <c r="A44" s="3"/>
      <c r="B44" s="27">
        <v>3</v>
      </c>
      <c r="C44" s="28" t="s">
        <v>32</v>
      </c>
      <c r="D44" s="29" t="s">
        <v>16</v>
      </c>
      <c r="E44" s="44">
        <v>41.16</v>
      </c>
      <c r="F44" s="34">
        <v>0</v>
      </c>
      <c r="G44" s="28"/>
      <c r="H44" s="35">
        <f t="shared" si="2"/>
        <v>0</v>
      </c>
      <c r="I44" s="21"/>
    </row>
    <row r="45" spans="1:9" s="2" customFormat="1" ht="21.6" customHeight="1" x14ac:dyDescent="0.3">
      <c r="A45" s="3"/>
      <c r="B45" s="27">
        <f t="shared" ref="B45" si="3">B44+1</f>
        <v>4</v>
      </c>
      <c r="C45" s="28" t="s">
        <v>45</v>
      </c>
      <c r="D45" s="29" t="s">
        <v>16</v>
      </c>
      <c r="E45" s="44">
        <v>106.9</v>
      </c>
      <c r="F45" s="34">
        <v>0</v>
      </c>
      <c r="G45" s="28"/>
      <c r="H45" s="35">
        <f t="shared" si="2"/>
        <v>0</v>
      </c>
      <c r="I45" s="21"/>
    </row>
    <row r="46" spans="1:9" s="26" customFormat="1" ht="21.6" customHeight="1" x14ac:dyDescent="0.3">
      <c r="A46" s="3"/>
      <c r="B46" s="27">
        <f>B45+1</f>
        <v>5</v>
      </c>
      <c r="C46" s="28" t="s">
        <v>160</v>
      </c>
      <c r="D46" s="29" t="s">
        <v>16</v>
      </c>
      <c r="E46" s="44">
        <v>55.5</v>
      </c>
      <c r="F46" s="34">
        <v>0</v>
      </c>
      <c r="G46" s="28"/>
      <c r="H46" s="35">
        <f t="shared" si="2"/>
        <v>0</v>
      </c>
      <c r="I46" s="21"/>
    </row>
    <row r="47" spans="1:9" s="2" customFormat="1" ht="21.6" customHeight="1" x14ac:dyDescent="0.3">
      <c r="A47" s="3"/>
      <c r="B47" s="27">
        <f t="shared" ref="B47" si="4">B46+1</f>
        <v>6</v>
      </c>
      <c r="C47" s="28" t="s">
        <v>24</v>
      </c>
      <c r="D47" s="29" t="s">
        <v>16</v>
      </c>
      <c r="E47" s="44">
        <f>SUM(E44:E46)</f>
        <v>203.56</v>
      </c>
      <c r="F47" s="34">
        <v>0</v>
      </c>
      <c r="G47" s="28"/>
      <c r="H47" s="35">
        <f t="shared" si="2"/>
        <v>0</v>
      </c>
      <c r="I47" s="21"/>
    </row>
    <row r="48" spans="1:9" s="2" customFormat="1" ht="21.6" customHeight="1" x14ac:dyDescent="0.3">
      <c r="A48" s="3"/>
      <c r="B48" s="27">
        <f>B47+1</f>
        <v>7</v>
      </c>
      <c r="C48" s="97" t="s">
        <v>91</v>
      </c>
      <c r="D48" s="29" t="s">
        <v>16</v>
      </c>
      <c r="E48" s="30">
        <v>104</v>
      </c>
      <c r="F48" s="34">
        <v>0</v>
      </c>
      <c r="G48" s="28"/>
      <c r="H48" s="35">
        <f>E48*F48</f>
        <v>0</v>
      </c>
      <c r="I48" s="21"/>
    </row>
    <row r="49" spans="1:10" s="2" customFormat="1" ht="21.6" customHeight="1" x14ac:dyDescent="0.3">
      <c r="A49" s="3"/>
      <c r="B49" s="27">
        <f>B48+1</f>
        <v>8</v>
      </c>
      <c r="C49" s="97" t="s">
        <v>195</v>
      </c>
      <c r="D49" s="29" t="s">
        <v>16</v>
      </c>
      <c r="E49" s="44">
        <v>212.5</v>
      </c>
      <c r="F49" s="34">
        <v>0</v>
      </c>
      <c r="G49" s="28"/>
      <c r="H49" s="35">
        <f>E49*F49</f>
        <v>0</v>
      </c>
      <c r="I49" s="21"/>
    </row>
    <row r="50" spans="1:10" s="2" customFormat="1" ht="12.6" customHeight="1" x14ac:dyDescent="0.3">
      <c r="A50" s="3"/>
      <c r="B50" s="27"/>
      <c r="C50" s="97"/>
      <c r="D50" s="29"/>
      <c r="E50" s="44"/>
      <c r="F50" s="130"/>
      <c r="G50" s="28"/>
      <c r="H50" s="127"/>
      <c r="I50" s="21"/>
    </row>
    <row r="51" spans="1:10" s="2" customFormat="1" ht="18.600000000000001" customHeight="1" x14ac:dyDescent="0.3">
      <c r="A51" s="22"/>
      <c r="B51" s="90"/>
      <c r="C51" s="85"/>
      <c r="D51" s="86"/>
      <c r="E51" s="91"/>
      <c r="F51" s="88" t="s">
        <v>20</v>
      </c>
      <c r="G51" s="85"/>
      <c r="H51" s="89">
        <f>SUM(H38:H48)</f>
        <v>0</v>
      </c>
      <c r="I51" s="25"/>
    </row>
    <row r="52" spans="1:10" s="2" customFormat="1" ht="12.6" customHeight="1" x14ac:dyDescent="0.3">
      <c r="A52" s="3"/>
      <c r="B52" s="29"/>
      <c r="C52" s="28"/>
      <c r="D52" s="29"/>
      <c r="E52" s="30"/>
      <c r="F52" s="37"/>
      <c r="G52" s="28"/>
      <c r="H52" s="32"/>
      <c r="I52" s="21"/>
      <c r="J52" s="36"/>
    </row>
    <row r="53" spans="1:10" s="2" customFormat="1" ht="21.6" customHeight="1" x14ac:dyDescent="0.3">
      <c r="A53" s="22"/>
      <c r="B53" s="47" t="s">
        <v>33</v>
      </c>
      <c r="C53" s="24"/>
      <c r="D53" s="24"/>
      <c r="E53" s="39"/>
      <c r="F53" s="48"/>
      <c r="G53" s="49"/>
      <c r="H53" s="40"/>
      <c r="I53" s="25"/>
    </row>
    <row r="54" spans="1:10" s="2" customFormat="1" ht="21.6" customHeight="1" x14ac:dyDescent="0.3">
      <c r="A54" s="3"/>
      <c r="B54" s="50">
        <v>1</v>
      </c>
      <c r="C54" s="51" t="s">
        <v>34</v>
      </c>
      <c r="D54" s="28"/>
      <c r="E54" s="30"/>
      <c r="F54" s="37"/>
      <c r="G54" s="28"/>
      <c r="H54" s="32"/>
      <c r="I54" s="21"/>
    </row>
    <row r="55" spans="1:10" s="2" customFormat="1" ht="21.6" customHeight="1" x14ac:dyDescent="0.3">
      <c r="A55" s="3"/>
      <c r="B55" s="50"/>
      <c r="C55" s="45" t="s">
        <v>78</v>
      </c>
      <c r="D55" s="29" t="s">
        <v>16</v>
      </c>
      <c r="E55" s="98">
        <v>149</v>
      </c>
      <c r="F55" s="34">
        <v>0</v>
      </c>
      <c r="G55" s="28"/>
      <c r="H55" s="35">
        <f>E55*F55</f>
        <v>0</v>
      </c>
      <c r="I55" s="21"/>
    </row>
    <row r="56" spans="1:10" s="2" customFormat="1" ht="21.6" customHeight="1" x14ac:dyDescent="0.3">
      <c r="A56" s="3"/>
      <c r="B56" s="50"/>
      <c r="C56" s="45" t="s">
        <v>79</v>
      </c>
      <c r="D56" s="29" t="s">
        <v>16</v>
      </c>
      <c r="E56" s="98">
        <v>144</v>
      </c>
      <c r="F56" s="34">
        <v>0</v>
      </c>
      <c r="G56" s="28"/>
      <c r="H56" s="35">
        <f t="shared" ref="H56:H65" si="5">E56*F56</f>
        <v>0</v>
      </c>
      <c r="I56" s="21"/>
    </row>
    <row r="57" spans="1:10" s="2" customFormat="1" ht="21.6" customHeight="1" x14ac:dyDescent="0.3">
      <c r="A57" s="3"/>
      <c r="B57" s="50"/>
      <c r="C57" s="45" t="s">
        <v>80</v>
      </c>
      <c r="D57" s="29" t="s">
        <v>16</v>
      </c>
      <c r="E57" s="99">
        <v>327</v>
      </c>
      <c r="F57" s="34">
        <v>0</v>
      </c>
      <c r="G57" s="28"/>
      <c r="H57" s="35">
        <f t="shared" si="5"/>
        <v>0</v>
      </c>
      <c r="I57" s="21"/>
      <c r="J57" s="42"/>
    </row>
    <row r="58" spans="1:10" s="2" customFormat="1" ht="21.6" customHeight="1" x14ac:dyDescent="0.3">
      <c r="A58" s="3"/>
      <c r="B58" s="50"/>
      <c r="C58" s="45" t="s">
        <v>81</v>
      </c>
      <c r="D58" s="29" t="s">
        <v>16</v>
      </c>
      <c r="E58" s="99">
        <v>52</v>
      </c>
      <c r="F58" s="34">
        <v>0</v>
      </c>
      <c r="G58" s="28"/>
      <c r="H58" s="35">
        <f t="shared" si="5"/>
        <v>0</v>
      </c>
      <c r="I58" s="21"/>
      <c r="J58" s="42"/>
    </row>
    <row r="59" spans="1:10" s="2" customFormat="1" ht="21.6" customHeight="1" x14ac:dyDescent="0.3">
      <c r="A59" s="3"/>
      <c r="B59" s="50">
        <f>B54+1</f>
        <v>2</v>
      </c>
      <c r="C59" s="28" t="s">
        <v>28</v>
      </c>
      <c r="D59" s="29" t="s">
        <v>19</v>
      </c>
      <c r="E59" s="43">
        <v>2</v>
      </c>
      <c r="F59" s="34">
        <v>0</v>
      </c>
      <c r="G59" s="28"/>
      <c r="H59" s="35">
        <f t="shared" si="5"/>
        <v>0</v>
      </c>
      <c r="I59" s="21"/>
    </row>
    <row r="60" spans="1:10" s="2" customFormat="1" ht="21.6" customHeight="1" x14ac:dyDescent="0.3">
      <c r="A60" s="3"/>
      <c r="B60" s="50">
        <f>B59+1</f>
        <v>3</v>
      </c>
      <c r="C60" s="28" t="s">
        <v>35</v>
      </c>
      <c r="D60" s="29" t="s">
        <v>29</v>
      </c>
      <c r="E60" s="30">
        <v>12</v>
      </c>
      <c r="F60" s="34">
        <v>0</v>
      </c>
      <c r="G60" s="28"/>
      <c r="H60" s="35">
        <f t="shared" si="5"/>
        <v>0</v>
      </c>
      <c r="I60" s="21"/>
      <c r="J60" s="42"/>
    </row>
    <row r="61" spans="1:10" s="2" customFormat="1" ht="21.6" customHeight="1" x14ac:dyDescent="0.3">
      <c r="A61" s="3"/>
      <c r="B61" s="50">
        <f>B60+1</f>
        <v>4</v>
      </c>
      <c r="C61" s="28" t="s">
        <v>161</v>
      </c>
      <c r="D61" s="29" t="s">
        <v>19</v>
      </c>
      <c r="E61" s="43">
        <v>1</v>
      </c>
      <c r="F61" s="34">
        <v>0</v>
      </c>
      <c r="G61" s="28"/>
      <c r="H61" s="35">
        <f t="shared" si="5"/>
        <v>0</v>
      </c>
      <c r="I61" s="21"/>
      <c r="J61" s="42"/>
    </row>
    <row r="62" spans="1:10" s="2" customFormat="1" ht="21.6" customHeight="1" x14ac:dyDescent="0.3">
      <c r="A62" s="3"/>
      <c r="B62" s="50">
        <f t="shared" ref="B62:B65" si="6">B61+1</f>
        <v>5</v>
      </c>
      <c r="C62" s="28" t="s">
        <v>24</v>
      </c>
      <c r="D62" s="29" t="s">
        <v>16</v>
      </c>
      <c r="E62" s="30">
        <v>672</v>
      </c>
      <c r="F62" s="34">
        <v>0</v>
      </c>
      <c r="G62" s="28"/>
      <c r="H62" s="35">
        <f t="shared" si="5"/>
        <v>0</v>
      </c>
      <c r="I62" s="21"/>
      <c r="J62" s="42"/>
    </row>
    <row r="63" spans="1:10" s="26" customFormat="1" ht="21.6" customHeight="1" x14ac:dyDescent="0.3">
      <c r="A63" s="3"/>
      <c r="B63" s="50">
        <f t="shared" si="6"/>
        <v>6</v>
      </c>
      <c r="C63" s="28" t="s">
        <v>30</v>
      </c>
      <c r="D63" s="29" t="s">
        <v>16</v>
      </c>
      <c r="E63" s="30">
        <v>672</v>
      </c>
      <c r="F63" s="34">
        <v>0</v>
      </c>
      <c r="G63" s="28"/>
      <c r="H63" s="35">
        <f t="shared" si="5"/>
        <v>0</v>
      </c>
      <c r="I63" s="21"/>
    </row>
    <row r="64" spans="1:10" s="2" customFormat="1" ht="21.6" customHeight="1" x14ac:dyDescent="0.3">
      <c r="A64" s="3"/>
      <c r="B64" s="50">
        <f t="shared" si="6"/>
        <v>7</v>
      </c>
      <c r="C64" s="28" t="s">
        <v>162</v>
      </c>
      <c r="D64" s="29" t="s">
        <v>19</v>
      </c>
      <c r="E64" s="43">
        <v>1</v>
      </c>
      <c r="F64" s="34">
        <v>0</v>
      </c>
      <c r="G64" s="28"/>
      <c r="H64" s="35">
        <f t="shared" si="5"/>
        <v>0</v>
      </c>
      <c r="I64" s="21"/>
    </row>
    <row r="65" spans="1:10" s="26" customFormat="1" ht="21.6" customHeight="1" x14ac:dyDescent="0.3">
      <c r="A65" s="3"/>
      <c r="B65" s="50">
        <f t="shared" si="6"/>
        <v>8</v>
      </c>
      <c r="C65" s="28" t="s">
        <v>140</v>
      </c>
      <c r="D65" s="29" t="s">
        <v>16</v>
      </c>
      <c r="E65" s="30">
        <v>19</v>
      </c>
      <c r="F65" s="34">
        <v>0</v>
      </c>
      <c r="G65" s="28"/>
      <c r="H65" s="35">
        <f t="shared" si="5"/>
        <v>0</v>
      </c>
      <c r="I65" s="21"/>
    </row>
    <row r="66" spans="1:10" s="26" customFormat="1" ht="12.6" customHeight="1" x14ac:dyDescent="0.3">
      <c r="A66" s="3"/>
      <c r="B66" s="50"/>
      <c r="C66" s="28"/>
      <c r="D66" s="29"/>
      <c r="E66" s="30"/>
      <c r="F66" s="130"/>
      <c r="G66" s="28"/>
      <c r="H66" s="127"/>
      <c r="I66" s="21"/>
    </row>
    <row r="67" spans="1:10" s="2" customFormat="1" ht="18.600000000000001" customHeight="1" x14ac:dyDescent="0.3">
      <c r="A67" s="22"/>
      <c r="B67" s="86"/>
      <c r="C67" s="85"/>
      <c r="D67" s="86"/>
      <c r="E67" s="87"/>
      <c r="F67" s="88" t="s">
        <v>20</v>
      </c>
      <c r="G67" s="85"/>
      <c r="H67" s="35">
        <f>SUM(H55:H65)</f>
        <v>0</v>
      </c>
      <c r="I67" s="25"/>
    </row>
    <row r="68" spans="1:10" s="2" customFormat="1" ht="12.6" customHeight="1" x14ac:dyDescent="0.3">
      <c r="A68" s="3"/>
      <c r="B68" s="27"/>
      <c r="C68" s="54"/>
      <c r="D68" s="55"/>
      <c r="E68" s="56"/>
      <c r="F68" s="32"/>
      <c r="G68" s="57"/>
      <c r="H68" s="32"/>
      <c r="I68" s="21"/>
      <c r="J68" s="42"/>
    </row>
    <row r="69" spans="1:10" s="2" customFormat="1" ht="21.6" customHeight="1" x14ac:dyDescent="0.3">
      <c r="A69" s="22"/>
      <c r="B69" s="47" t="s">
        <v>38</v>
      </c>
      <c r="C69" s="24"/>
      <c r="D69" s="24"/>
      <c r="E69" s="39"/>
      <c r="F69" s="48"/>
      <c r="G69" s="49"/>
      <c r="H69" s="40"/>
      <c r="I69" s="25"/>
      <c r="J69" s="36"/>
    </row>
    <row r="70" spans="1:10" s="2" customFormat="1" ht="21.6" customHeight="1" x14ac:dyDescent="0.3">
      <c r="A70" s="3"/>
      <c r="B70" s="27">
        <v>1</v>
      </c>
      <c r="C70" s="28" t="s">
        <v>139</v>
      </c>
      <c r="D70" s="29" t="s">
        <v>16</v>
      </c>
      <c r="E70" s="30">
        <v>653</v>
      </c>
      <c r="F70" s="34">
        <v>0</v>
      </c>
      <c r="G70" s="21"/>
      <c r="H70" s="35">
        <f>E70*F70</f>
        <v>0</v>
      </c>
      <c r="I70" s="21"/>
      <c r="J70" s="52"/>
    </row>
    <row r="71" spans="1:10" s="2" customFormat="1" ht="21.6" customHeight="1" x14ac:dyDescent="0.3">
      <c r="A71" s="3"/>
      <c r="B71" s="27">
        <v>2</v>
      </c>
      <c r="C71" s="28" t="s">
        <v>97</v>
      </c>
      <c r="D71" s="29" t="s">
        <v>16</v>
      </c>
      <c r="E71" s="30">
        <v>51</v>
      </c>
      <c r="F71" s="34">
        <v>0</v>
      </c>
      <c r="G71" s="21"/>
      <c r="H71" s="35">
        <f t="shared" ref="H71:H75" si="7">E71*F71</f>
        <v>0</v>
      </c>
      <c r="I71" s="21"/>
      <c r="J71" s="53"/>
    </row>
    <row r="72" spans="1:10" s="2" customFormat="1" ht="21.6" customHeight="1" x14ac:dyDescent="0.3">
      <c r="A72" s="3"/>
      <c r="B72" s="27">
        <v>3</v>
      </c>
      <c r="C72" s="28" t="s">
        <v>36</v>
      </c>
      <c r="D72" s="29" t="s">
        <v>17</v>
      </c>
      <c r="E72" s="30">
        <v>1</v>
      </c>
      <c r="F72" s="34">
        <v>0</v>
      </c>
      <c r="G72" s="21"/>
      <c r="H72" s="35">
        <f t="shared" si="7"/>
        <v>0</v>
      </c>
      <c r="I72" s="21"/>
    </row>
    <row r="73" spans="1:10" s="2" customFormat="1" ht="21.6" customHeight="1" x14ac:dyDescent="0.3">
      <c r="A73" s="3"/>
      <c r="B73" s="27">
        <v>4</v>
      </c>
      <c r="C73" s="28" t="s">
        <v>22</v>
      </c>
      <c r="D73" s="29" t="s">
        <v>37</v>
      </c>
      <c r="E73" s="44">
        <v>2</v>
      </c>
      <c r="F73" s="34">
        <v>0</v>
      </c>
      <c r="G73" s="21"/>
      <c r="H73" s="35">
        <f t="shared" si="7"/>
        <v>0</v>
      </c>
      <c r="I73" s="21"/>
    </row>
    <row r="74" spans="1:10" s="2" customFormat="1" ht="21.6" customHeight="1" x14ac:dyDescent="0.3">
      <c r="A74" s="3"/>
      <c r="B74" s="27">
        <v>5</v>
      </c>
      <c r="C74" s="28" t="s">
        <v>23</v>
      </c>
      <c r="D74" s="29" t="s">
        <v>17</v>
      </c>
      <c r="E74" s="30">
        <v>1</v>
      </c>
      <c r="F74" s="34">
        <v>0</v>
      </c>
      <c r="G74" s="21"/>
      <c r="H74" s="35">
        <f t="shared" si="7"/>
        <v>0</v>
      </c>
      <c r="I74" s="21"/>
    </row>
    <row r="75" spans="1:10" s="2" customFormat="1" ht="21.6" customHeight="1" x14ac:dyDescent="0.3">
      <c r="A75" s="3"/>
      <c r="B75" s="27">
        <v>6</v>
      </c>
      <c r="C75" s="28" t="s">
        <v>24</v>
      </c>
      <c r="D75" s="29" t="s">
        <v>16</v>
      </c>
      <c r="E75" s="30">
        <v>653</v>
      </c>
      <c r="F75" s="34">
        <v>0</v>
      </c>
      <c r="G75" s="21"/>
      <c r="H75" s="35">
        <f t="shared" si="7"/>
        <v>0</v>
      </c>
      <c r="I75" s="21"/>
    </row>
    <row r="76" spans="1:10" s="2" customFormat="1" ht="12.6" customHeight="1" x14ac:dyDescent="0.3">
      <c r="A76" s="3"/>
      <c r="B76" s="27"/>
      <c r="C76" s="28"/>
      <c r="D76" s="29"/>
      <c r="E76" s="58"/>
      <c r="F76" s="32"/>
      <c r="G76" s="21"/>
      <c r="H76" s="32"/>
      <c r="I76" s="21"/>
    </row>
    <row r="77" spans="1:10" s="2" customFormat="1" ht="18.600000000000001" customHeight="1" x14ac:dyDescent="0.3">
      <c r="A77" s="22"/>
      <c r="B77" s="85"/>
      <c r="C77" s="85"/>
      <c r="D77" s="85"/>
      <c r="E77" s="26"/>
      <c r="F77" s="92" t="s">
        <v>20</v>
      </c>
      <c r="G77" s="22"/>
      <c r="H77" s="93">
        <f>SUM(H70:H75)</f>
        <v>0</v>
      </c>
      <c r="I77" s="25"/>
    </row>
    <row r="78" spans="1:10" s="2" customFormat="1" ht="12.6" customHeight="1" x14ac:dyDescent="0.3">
      <c r="A78" s="3"/>
      <c r="I78" s="21"/>
    </row>
    <row r="79" spans="1:10" s="26" customFormat="1" ht="18.600000000000001" customHeight="1" x14ac:dyDescent="0.3">
      <c r="A79" s="22"/>
      <c r="B79" s="61" t="s">
        <v>51</v>
      </c>
      <c r="C79" s="62"/>
      <c r="D79" s="62"/>
      <c r="E79" s="63"/>
      <c r="F79" s="64"/>
      <c r="G79" s="65"/>
      <c r="H79" s="66"/>
      <c r="I79" s="25"/>
    </row>
    <row r="80" spans="1:10" s="2" customFormat="1" ht="21.6" customHeight="1" x14ac:dyDescent="0.3">
      <c r="A80" s="3"/>
      <c r="B80" s="27">
        <v>1</v>
      </c>
      <c r="C80" s="51" t="s">
        <v>69</v>
      </c>
      <c r="D80" s="29" t="s">
        <v>25</v>
      </c>
      <c r="E80" s="33">
        <v>35</v>
      </c>
      <c r="F80" s="68">
        <v>0</v>
      </c>
      <c r="G80" s="3"/>
      <c r="H80" s="60">
        <f t="shared" ref="H80:H81" si="8">SUM(E80*F80)</f>
        <v>0</v>
      </c>
      <c r="I80" s="21"/>
    </row>
    <row r="81" spans="1:10" s="26" customFormat="1" ht="21.6" customHeight="1" x14ac:dyDescent="0.3">
      <c r="A81" s="3"/>
      <c r="B81" s="27">
        <f>B80+1</f>
        <v>2</v>
      </c>
      <c r="C81" s="51" t="s">
        <v>70</v>
      </c>
      <c r="D81" s="29" t="s">
        <v>25</v>
      </c>
      <c r="E81" s="33">
        <v>10735</v>
      </c>
      <c r="F81" s="68">
        <v>0</v>
      </c>
      <c r="G81" s="3"/>
      <c r="H81" s="60">
        <f t="shared" si="8"/>
        <v>0</v>
      </c>
      <c r="I81" s="21"/>
    </row>
    <row r="82" spans="1:10" s="2" customFormat="1" ht="21.6" customHeight="1" x14ac:dyDescent="0.3">
      <c r="A82" s="3"/>
      <c r="B82" s="27">
        <f t="shared" ref="B82" si="9">B81+1</f>
        <v>3</v>
      </c>
      <c r="C82" s="28" t="s">
        <v>52</v>
      </c>
      <c r="D82" s="29" t="s">
        <v>53</v>
      </c>
      <c r="E82" s="70">
        <v>2.1800000000000002</v>
      </c>
      <c r="F82" s="68">
        <v>0</v>
      </c>
      <c r="G82" s="3"/>
      <c r="H82" s="60">
        <f>SUM(E82*F82)</f>
        <v>0</v>
      </c>
      <c r="I82" s="21"/>
    </row>
    <row r="83" spans="1:10" s="2" customFormat="1" ht="12.6" customHeight="1" x14ac:dyDescent="0.3">
      <c r="A83" s="3"/>
      <c r="B83" s="27"/>
      <c r="C83" s="28"/>
      <c r="D83" s="29"/>
      <c r="E83" s="33"/>
      <c r="F83" s="72"/>
      <c r="G83" s="3"/>
      <c r="H83" s="81"/>
      <c r="I83" s="21"/>
    </row>
    <row r="84" spans="1:10" s="2" customFormat="1" ht="18.600000000000001" customHeight="1" x14ac:dyDescent="0.3">
      <c r="A84" s="22"/>
      <c r="B84" s="90"/>
      <c r="C84" s="85"/>
      <c r="D84" s="86"/>
      <c r="E84" s="94"/>
      <c r="F84" s="92" t="s">
        <v>20</v>
      </c>
      <c r="G84" s="22"/>
      <c r="H84" s="93">
        <f>SUM(H80:H82)</f>
        <v>0</v>
      </c>
      <c r="I84" s="25"/>
    </row>
    <row r="85" spans="1:10" s="2" customFormat="1" ht="12.6" customHeight="1" x14ac:dyDescent="0.3">
      <c r="A85" s="3"/>
      <c r="E85" s="44"/>
      <c r="F85" s="59"/>
      <c r="G85" s="3"/>
      <c r="H85" s="73"/>
      <c r="I85" s="21"/>
    </row>
    <row r="86" spans="1:10" s="2" customFormat="1" ht="21.6" customHeight="1" x14ac:dyDescent="0.3">
      <c r="A86" s="22"/>
      <c r="B86" s="61" t="s">
        <v>58</v>
      </c>
      <c r="C86" s="62"/>
      <c r="D86" s="62"/>
      <c r="E86" s="63"/>
      <c r="F86" s="64"/>
      <c r="G86" s="65"/>
      <c r="H86" s="66"/>
      <c r="I86" s="25"/>
    </row>
    <row r="87" spans="1:10" s="2" customFormat="1" ht="21.6" customHeight="1" x14ac:dyDescent="0.3">
      <c r="A87" s="22"/>
      <c r="B87" s="74">
        <v>1</v>
      </c>
      <c r="C87" s="101" t="s">
        <v>109</v>
      </c>
      <c r="D87" s="100" t="s">
        <v>16</v>
      </c>
      <c r="E87" s="87">
        <v>95</v>
      </c>
      <c r="F87" s="68">
        <v>0</v>
      </c>
      <c r="G87" s="3"/>
      <c r="H87" s="60">
        <f t="shared" ref="H87:H88" si="10">SUM(E87*F87)</f>
        <v>0</v>
      </c>
      <c r="I87" s="25"/>
    </row>
    <row r="88" spans="1:10" s="2" customFormat="1" ht="21.6" customHeight="1" x14ac:dyDescent="0.3">
      <c r="A88" s="22"/>
      <c r="B88" s="74">
        <f>B87+1</f>
        <v>2</v>
      </c>
      <c r="C88" s="2" t="s">
        <v>110</v>
      </c>
      <c r="D88" s="76" t="s">
        <v>16</v>
      </c>
      <c r="E88" s="30">
        <v>95</v>
      </c>
      <c r="F88" s="68">
        <v>0</v>
      </c>
      <c r="G88" s="3"/>
      <c r="H88" s="60">
        <f t="shared" si="10"/>
        <v>0</v>
      </c>
      <c r="I88" s="25"/>
    </row>
    <row r="89" spans="1:10" s="2" customFormat="1" ht="12.6" customHeight="1" x14ac:dyDescent="0.3">
      <c r="A89" s="3"/>
      <c r="B89" s="74"/>
      <c r="D89" s="76"/>
      <c r="E89" s="44"/>
      <c r="F89" s="59"/>
      <c r="G89" s="3"/>
      <c r="H89" s="73"/>
      <c r="I89" s="21"/>
    </row>
    <row r="90" spans="1:10" s="2" customFormat="1" ht="18.600000000000001" customHeight="1" x14ac:dyDescent="0.3">
      <c r="A90" s="22"/>
      <c r="B90" s="26"/>
      <c r="C90" s="26"/>
      <c r="D90" s="26"/>
      <c r="E90" s="95"/>
      <c r="F90" s="92" t="s">
        <v>20</v>
      </c>
      <c r="G90" s="22"/>
      <c r="H90" s="93">
        <f>SUM(H87:H88)</f>
        <v>0</v>
      </c>
      <c r="I90" s="25"/>
    </row>
    <row r="91" spans="1:10" s="26" customFormat="1" ht="12.6" customHeight="1" thickBot="1" x14ac:dyDescent="0.35">
      <c r="A91" s="3"/>
      <c r="B91" s="27"/>
      <c r="C91" s="28"/>
      <c r="D91" s="29"/>
      <c r="E91" s="78"/>
      <c r="F91" s="59"/>
      <c r="G91" s="2"/>
      <c r="H91" s="73"/>
      <c r="I91" s="21"/>
    </row>
    <row r="92" spans="1:10" s="2" customFormat="1" ht="21.6" customHeight="1" thickBot="1" x14ac:dyDescent="0.35">
      <c r="A92" s="22"/>
      <c r="B92" s="216" t="s">
        <v>188</v>
      </c>
      <c r="C92" s="216"/>
      <c r="D92" s="216"/>
      <c r="E92" s="216"/>
      <c r="F92" s="216"/>
      <c r="G92" s="79"/>
      <c r="H92" s="80">
        <f>SUM(H90,H84,H77,H67,H51,H35)</f>
        <v>0</v>
      </c>
      <c r="I92" s="25"/>
    </row>
    <row r="93" spans="1:10" s="2" customFormat="1" ht="21.6" customHeight="1" x14ac:dyDescent="0.3">
      <c r="A93" s="22"/>
      <c r="B93" s="105"/>
      <c r="C93" s="100"/>
      <c r="D93" s="100"/>
      <c r="E93" s="95"/>
      <c r="F93" s="104"/>
      <c r="G93" s="22"/>
      <c r="H93" s="103"/>
      <c r="I93" s="25"/>
    </row>
    <row r="94" spans="1:10" s="2" customFormat="1" ht="21.6" customHeight="1" x14ac:dyDescent="0.3">
      <c r="B94" s="74"/>
      <c r="C94" s="75"/>
      <c r="D94" s="76"/>
      <c r="E94" s="77"/>
      <c r="F94" s="68"/>
      <c r="G94" s="3"/>
      <c r="H94" s="60"/>
      <c r="I94" s="21"/>
    </row>
    <row r="95" spans="1:10" s="2" customFormat="1" ht="21.6" customHeight="1" x14ac:dyDescent="0.3">
      <c r="A95" s="3"/>
      <c r="B95" s="74"/>
      <c r="D95" s="76"/>
      <c r="E95" s="44"/>
      <c r="F95" s="59"/>
      <c r="G95" s="3"/>
      <c r="H95" s="73"/>
      <c r="I95" s="21"/>
      <c r="J95" s="71"/>
    </row>
    <row r="96" spans="1:10" s="2" customFormat="1" ht="21.6" customHeight="1" x14ac:dyDescent="0.3">
      <c r="A96" s="22"/>
      <c r="B96" s="26"/>
      <c r="C96" s="26"/>
      <c r="D96" s="26"/>
      <c r="E96" s="95"/>
      <c r="F96" s="92"/>
      <c r="G96" s="22"/>
      <c r="H96" s="93"/>
      <c r="I96" s="25"/>
    </row>
    <row r="97" spans="1:9" s="2" customFormat="1" ht="21.6" customHeight="1" x14ac:dyDescent="0.3"/>
    <row r="98" spans="1:9" s="2" customFormat="1" ht="21.6" customHeight="1" x14ac:dyDescent="0.3"/>
    <row r="99" spans="1:9" s="2" customFormat="1" ht="21.6" customHeight="1" x14ac:dyDescent="0.3"/>
    <row r="100" spans="1:9" s="2" customFormat="1" ht="21.6" customHeight="1" x14ac:dyDescent="0.3"/>
    <row r="101" spans="1:9" s="2" customFormat="1" ht="21.6" customHeight="1" x14ac:dyDescent="0.3"/>
    <row r="102" spans="1:9" s="2" customFormat="1" ht="21.6" customHeight="1" x14ac:dyDescent="0.3"/>
    <row r="103" spans="1:9" s="2" customFormat="1" ht="21.6" customHeight="1" x14ac:dyDescent="0.3"/>
    <row r="104" spans="1:9" s="26" customFormat="1" ht="18.600000000000001" customHeight="1" x14ac:dyDescent="0.3">
      <c r="A104"/>
      <c r="B104"/>
      <c r="C104"/>
      <c r="D104"/>
      <c r="E104"/>
      <c r="F104"/>
      <c r="G104"/>
      <c r="H104"/>
      <c r="I104"/>
    </row>
    <row r="105" spans="1:9" s="2" customFormat="1" ht="15.6" customHeight="1" x14ac:dyDescent="0.3">
      <c r="A105"/>
      <c r="B105"/>
      <c r="C105"/>
      <c r="D105"/>
      <c r="E105"/>
      <c r="F105"/>
      <c r="G105"/>
      <c r="H105"/>
      <c r="I105"/>
    </row>
    <row r="106" spans="1:9" s="26" customFormat="1" ht="18.600000000000001" customHeight="1" x14ac:dyDescent="0.3">
      <c r="A106"/>
      <c r="B106"/>
      <c r="C106"/>
      <c r="D106"/>
      <c r="E106"/>
      <c r="F106"/>
      <c r="G106"/>
      <c r="H106"/>
      <c r="I106"/>
    </row>
    <row r="107" spans="1:9" s="2" customFormat="1" ht="21.6" customHeight="1" x14ac:dyDescent="0.3">
      <c r="A107"/>
      <c r="B107"/>
      <c r="C107"/>
      <c r="D107"/>
      <c r="E107"/>
      <c r="F107"/>
      <c r="G107"/>
      <c r="H107"/>
      <c r="I107"/>
    </row>
    <row r="108" spans="1:9" s="26" customFormat="1" ht="18.600000000000001" customHeight="1" x14ac:dyDescent="0.3">
      <c r="A108"/>
      <c r="B108"/>
      <c r="C108"/>
      <c r="D108"/>
      <c r="E108"/>
      <c r="F108"/>
      <c r="G108"/>
      <c r="H108"/>
      <c r="I108"/>
    </row>
    <row r="109" spans="1:9" s="2" customFormat="1" ht="21.6" customHeight="1" x14ac:dyDescent="0.3">
      <c r="A109"/>
      <c r="B109"/>
      <c r="C109"/>
      <c r="D109"/>
      <c r="E109"/>
      <c r="F109"/>
      <c r="G109"/>
      <c r="H109"/>
      <c r="I109"/>
    </row>
    <row r="110" spans="1:9" s="2" customFormat="1" ht="12.6" customHeight="1" x14ac:dyDescent="0.3">
      <c r="A110"/>
      <c r="B110"/>
      <c r="C110"/>
      <c r="D110"/>
      <c r="E110"/>
      <c r="F110"/>
      <c r="G110"/>
      <c r="H110"/>
      <c r="I110"/>
    </row>
    <row r="111" spans="1:9" s="26" customFormat="1" ht="18.600000000000001" customHeight="1" x14ac:dyDescent="0.3">
      <c r="A111"/>
      <c r="B111"/>
      <c r="C111"/>
      <c r="D111"/>
      <c r="E111"/>
      <c r="F111"/>
      <c r="G111"/>
      <c r="H111"/>
      <c r="I111"/>
    </row>
    <row r="112" spans="1:9" s="2" customFormat="1" ht="10.65" customHeight="1" x14ac:dyDescent="0.3">
      <c r="A112"/>
      <c r="B112"/>
      <c r="C112"/>
      <c r="D112"/>
      <c r="E112"/>
      <c r="F112"/>
      <c r="G112"/>
      <c r="H112"/>
      <c r="I112"/>
    </row>
    <row r="113" spans="1:9" s="2" customFormat="1" ht="21.45" customHeight="1" x14ac:dyDescent="0.3">
      <c r="A113"/>
      <c r="B113"/>
      <c r="C113"/>
      <c r="D113"/>
      <c r="E113"/>
      <c r="F113"/>
      <c r="G113"/>
      <c r="H113"/>
      <c r="I113"/>
    </row>
    <row r="114" spans="1:9" s="2" customFormat="1" ht="21.6" customHeight="1" x14ac:dyDescent="0.3">
      <c r="A114"/>
      <c r="B114"/>
      <c r="C114"/>
      <c r="D114"/>
      <c r="E114"/>
      <c r="F114"/>
      <c r="G114"/>
      <c r="H114"/>
      <c r="I114"/>
    </row>
    <row r="115" spans="1:9" s="2" customFormat="1" ht="21.45" customHeight="1" x14ac:dyDescent="0.3">
      <c r="A115"/>
      <c r="B115"/>
      <c r="C115"/>
      <c r="D115"/>
      <c r="E115"/>
      <c r="F115"/>
      <c r="G115"/>
      <c r="H115"/>
      <c r="I115"/>
    </row>
    <row r="116" spans="1:9" s="2" customFormat="1" ht="21.6" customHeight="1" x14ac:dyDescent="0.3">
      <c r="A116"/>
      <c r="B116"/>
      <c r="C116"/>
      <c r="D116"/>
      <c r="E116"/>
      <c r="F116"/>
      <c r="G116"/>
      <c r="H116"/>
      <c r="I116"/>
    </row>
    <row r="117" spans="1:9" s="2" customFormat="1" ht="21.6" customHeight="1" x14ac:dyDescent="0.3">
      <c r="A117"/>
      <c r="B117"/>
      <c r="C117"/>
      <c r="D117"/>
      <c r="E117"/>
      <c r="F117"/>
      <c r="G117"/>
      <c r="H117"/>
      <c r="I117"/>
    </row>
    <row r="118" spans="1:9" s="2" customFormat="1" ht="21.6" customHeight="1" x14ac:dyDescent="0.3">
      <c r="A118"/>
      <c r="B118"/>
      <c r="C118"/>
      <c r="D118"/>
      <c r="E118"/>
      <c r="F118"/>
      <c r="G118"/>
      <c r="H118"/>
      <c r="I118"/>
    </row>
    <row r="119" spans="1:9" ht="21.6" customHeight="1" x14ac:dyDescent="0.3"/>
    <row r="120" spans="1:9" ht="21.6" customHeight="1" x14ac:dyDescent="0.3"/>
    <row r="121" spans="1:9" ht="21.6" customHeight="1" x14ac:dyDescent="0.3"/>
    <row r="122" spans="1:9" ht="21.6" customHeight="1" x14ac:dyDescent="0.3"/>
    <row r="123" spans="1:9" ht="21.6" customHeight="1" x14ac:dyDescent="0.3"/>
    <row r="124" spans="1:9" ht="21.6" customHeight="1" x14ac:dyDescent="0.3"/>
    <row r="125" spans="1:9" ht="21.6" customHeight="1" x14ac:dyDescent="0.3"/>
    <row r="126" spans="1:9" ht="10.65" customHeight="1" x14ac:dyDescent="0.3"/>
    <row r="127" spans="1:9" ht="21.6" customHeight="1" x14ac:dyDescent="0.3"/>
    <row r="129" ht="21.6" customHeight="1" x14ac:dyDescent="0.3"/>
  </sheetData>
  <protectedRanges>
    <protectedRange password="DA9B" sqref="C45:D45 C38:D38 C46:E46 C39:E44" name="Range1_1"/>
  </protectedRanges>
  <mergeCells count="16">
    <mergeCell ref="B92:F92"/>
    <mergeCell ref="D8:F8"/>
    <mergeCell ref="G10:H10"/>
    <mergeCell ref="G11:H11"/>
    <mergeCell ref="B1:H1"/>
    <mergeCell ref="B2:H2"/>
    <mergeCell ref="B4:H4"/>
    <mergeCell ref="D5:F5"/>
    <mergeCell ref="D6:H6"/>
    <mergeCell ref="D7:F7"/>
    <mergeCell ref="B13:I13"/>
    <mergeCell ref="B14:I14"/>
    <mergeCell ref="B15:I15"/>
    <mergeCell ref="B21:C21"/>
    <mergeCell ref="B23:C23"/>
    <mergeCell ref="B3:H3"/>
  </mergeCells>
  <pageMargins left="0.5" right="0.5" top="0.5" bottom="0.75" header="0.3" footer="0.3"/>
  <pageSetup scale="74" fitToHeight="0" orientation="portrait" r:id="rId1"/>
  <headerFooter>
    <oddFooter>&amp;C&amp;"Aptos,Regular"&amp;10&amp;P of &amp;N&amp;R&amp;"Aptos,Italic"&amp;8Mayfair - &amp;A - Bid Form &amp;"Aptos,Bold Italic"&amp;KC00000(Addend1)</oddFooter>
  </headerFooter>
  <rowBreaks count="1" manualBreakCount="1">
    <brk id="8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E12CF-497F-48E6-8F36-1532C4219E27}">
  <sheetPr>
    <pageSetUpPr fitToPage="1"/>
  </sheetPr>
  <dimension ref="A1:R149"/>
  <sheetViews>
    <sheetView view="pageBreakPreview" zoomScaleNormal="85" zoomScaleSheetLayoutView="100" workbookViewId="0">
      <selection activeCell="C4" sqref="C4"/>
    </sheetView>
  </sheetViews>
  <sheetFormatPr defaultRowHeight="14.4" x14ac:dyDescent="0.3"/>
  <cols>
    <col min="1" max="1" width="3.6640625" customWidth="1"/>
    <col min="2" max="2" width="5.5546875" customWidth="1"/>
    <col min="3" max="3" width="56.88671875" bestFit="1" customWidth="1"/>
    <col min="4" max="4" width="6" customWidth="1"/>
    <col min="5" max="5" width="12" customWidth="1"/>
    <col min="6" max="6" width="20.33203125" customWidth="1"/>
    <col min="7" max="7" width="2" customWidth="1"/>
    <col min="8" max="8" width="20.6640625" customWidth="1"/>
    <col min="9" max="9" width="3.6640625" customWidth="1"/>
    <col min="10" max="10" width="9.88671875" bestFit="1" customWidth="1"/>
    <col min="11" max="11" width="12.6640625" bestFit="1" customWidth="1"/>
    <col min="12" max="12" width="12.5546875" bestFit="1" customWidth="1"/>
    <col min="14" max="14" width="15.44140625" bestFit="1" customWidth="1"/>
    <col min="16" max="16" width="15.6640625" bestFit="1" customWidth="1"/>
    <col min="17" max="17" width="23.33203125" bestFit="1" customWidth="1"/>
    <col min="18" max="18" width="26" bestFit="1" customWidth="1"/>
  </cols>
  <sheetData>
    <row r="1" spans="1:9" s="2" customFormat="1" ht="57" customHeight="1" x14ac:dyDescent="0.5">
      <c r="A1" s="1"/>
      <c r="B1" s="221" t="s">
        <v>312</v>
      </c>
      <c r="C1" s="221"/>
      <c r="D1" s="221"/>
      <c r="E1" s="221"/>
      <c r="F1" s="221"/>
      <c r="G1" s="221"/>
      <c r="H1" s="221"/>
      <c r="I1" s="195"/>
    </row>
    <row r="2" spans="1:9" s="2" customFormat="1" ht="25.8" x14ac:dyDescent="0.5">
      <c r="A2" s="1"/>
      <c r="B2" s="210" t="s">
        <v>46</v>
      </c>
      <c r="C2" s="210"/>
      <c r="D2" s="210"/>
      <c r="E2" s="210"/>
      <c r="F2" s="210"/>
      <c r="G2" s="210"/>
      <c r="H2" s="210"/>
      <c r="I2" s="1"/>
    </row>
    <row r="3" spans="1:9" s="2" customFormat="1" ht="21" customHeight="1" x14ac:dyDescent="0.5">
      <c r="A3" s="1"/>
      <c r="B3" s="211" t="s">
        <v>310</v>
      </c>
      <c r="C3" s="222"/>
      <c r="D3" s="222"/>
      <c r="E3" s="222"/>
      <c r="F3" s="222"/>
      <c r="G3" s="222"/>
      <c r="H3" s="222"/>
      <c r="I3" s="1"/>
    </row>
    <row r="4" spans="1:9" s="2" customFormat="1" ht="21" customHeight="1" x14ac:dyDescent="0.5">
      <c r="A4" s="1"/>
      <c r="B4" s="203"/>
      <c r="C4" s="204"/>
      <c r="D4" s="204"/>
      <c r="E4" s="204"/>
      <c r="F4" s="204"/>
      <c r="G4" s="204"/>
      <c r="H4" s="204"/>
      <c r="I4" s="1"/>
    </row>
    <row r="5" spans="1:9" s="2" customFormat="1" ht="24.6" customHeight="1" x14ac:dyDescent="0.3">
      <c r="A5" s="3"/>
      <c r="B5" s="3"/>
      <c r="C5" s="4" t="s">
        <v>0</v>
      </c>
      <c r="D5" s="212"/>
      <c r="E5" s="212"/>
      <c r="F5" s="212"/>
      <c r="G5" s="3"/>
      <c r="H5" s="3"/>
      <c r="I5" s="3"/>
    </row>
    <row r="6" spans="1:9" s="2" customFormat="1" ht="24.6" customHeight="1" x14ac:dyDescent="0.3">
      <c r="A6" s="3"/>
      <c r="B6" s="3"/>
      <c r="C6" s="5" t="s">
        <v>1</v>
      </c>
      <c r="D6" s="213"/>
      <c r="E6" s="213"/>
      <c r="F6" s="213"/>
      <c r="G6" s="213"/>
      <c r="H6" s="213"/>
      <c r="I6" s="3"/>
    </row>
    <row r="7" spans="1:9" s="2" customFormat="1" ht="24.6" customHeight="1" x14ac:dyDescent="0.3">
      <c r="A7" s="3"/>
      <c r="B7" s="3"/>
      <c r="C7" s="4" t="s">
        <v>2</v>
      </c>
      <c r="D7" s="207"/>
      <c r="E7" s="207"/>
      <c r="F7" s="207"/>
      <c r="G7" s="6"/>
      <c r="H7" s="6"/>
      <c r="I7" s="3"/>
    </row>
    <row r="8" spans="1:9" s="2" customFormat="1" ht="24.6" customHeight="1" x14ac:dyDescent="0.3">
      <c r="A8" s="3"/>
      <c r="B8" s="3"/>
      <c r="C8" s="4" t="s">
        <v>3</v>
      </c>
      <c r="D8" s="208"/>
      <c r="E8" s="208"/>
      <c r="F8" s="208"/>
      <c r="G8" s="7"/>
      <c r="H8" s="7"/>
      <c r="I8" s="3"/>
    </row>
    <row r="9" spans="1:9" s="2" customFormat="1" ht="15.6" customHeight="1" x14ac:dyDescent="0.3">
      <c r="A9" s="3"/>
      <c r="B9" s="3"/>
      <c r="C9" s="4"/>
      <c r="D9" s="8"/>
      <c r="E9" s="8"/>
      <c r="F9" s="9"/>
      <c r="G9" s="3"/>
      <c r="H9" s="3"/>
      <c r="I9" s="3"/>
    </row>
    <row r="10" spans="1:9" s="2" customFormat="1" ht="21.6" customHeight="1" x14ac:dyDescent="0.3">
      <c r="C10" s="178" t="s">
        <v>59</v>
      </c>
      <c r="D10" s="179"/>
      <c r="E10" s="179"/>
      <c r="F10" s="180" t="s">
        <v>184</v>
      </c>
      <c r="G10" s="225">
        <f>SUM(H127)</f>
        <v>0</v>
      </c>
      <c r="H10" s="225"/>
    </row>
    <row r="11" spans="1:9" s="2" customFormat="1" ht="21.6" customHeight="1" x14ac:dyDescent="0.3">
      <c r="C11" s="178" t="s">
        <v>50</v>
      </c>
      <c r="D11" s="181"/>
      <c r="E11" s="181"/>
      <c r="F11" s="180"/>
      <c r="G11" s="182"/>
      <c r="H11" s="182"/>
    </row>
    <row r="12" spans="1:9" s="2" customFormat="1" ht="15.6" customHeight="1" x14ac:dyDescent="0.3">
      <c r="C12" s="178"/>
      <c r="D12" s="183"/>
      <c r="E12" s="183"/>
      <c r="F12" s="180"/>
      <c r="G12" s="226"/>
      <c r="H12" s="226"/>
    </row>
    <row r="13" spans="1:9" s="2" customFormat="1" ht="31.2" customHeight="1" x14ac:dyDescent="0.3">
      <c r="A13" s="15">
        <v>1</v>
      </c>
      <c r="B13" s="214" t="s">
        <v>4</v>
      </c>
      <c r="C13" s="217"/>
      <c r="D13" s="217"/>
      <c r="E13" s="217"/>
      <c r="F13" s="217"/>
      <c r="G13" s="217"/>
      <c r="H13" s="217"/>
      <c r="I13" s="217"/>
    </row>
    <row r="14" spans="1:9" s="2" customFormat="1" ht="30.6" customHeight="1" x14ac:dyDescent="0.3">
      <c r="A14" s="15">
        <v>2</v>
      </c>
      <c r="B14" s="214" t="s">
        <v>5</v>
      </c>
      <c r="C14" s="214"/>
      <c r="D14" s="214"/>
      <c r="E14" s="214"/>
      <c r="F14" s="214"/>
      <c r="G14" s="214"/>
      <c r="H14" s="214"/>
      <c r="I14" s="214"/>
    </row>
    <row r="15" spans="1:9" s="2" customFormat="1" ht="30" customHeight="1" x14ac:dyDescent="0.3">
      <c r="A15" s="15">
        <v>3</v>
      </c>
      <c r="B15" s="214" t="s">
        <v>6</v>
      </c>
      <c r="C15" s="214"/>
      <c r="D15" s="214"/>
      <c r="E15" s="214"/>
      <c r="F15" s="214"/>
      <c r="G15" s="214"/>
      <c r="H15" s="214"/>
      <c r="I15" s="214"/>
    </row>
    <row r="16" spans="1:9" s="2" customFormat="1" ht="18.600000000000001" customHeight="1" x14ac:dyDescent="0.3">
      <c r="A16" s="16"/>
      <c r="B16" s="17"/>
      <c r="C16" s="17"/>
      <c r="D16" s="17"/>
      <c r="E16" s="17"/>
      <c r="F16" s="17"/>
      <c r="G16" s="17"/>
      <c r="H16" s="17"/>
      <c r="I16" s="17"/>
    </row>
    <row r="17" spans="1:11" s="2" customFormat="1" ht="18.600000000000001" customHeight="1" x14ac:dyDescent="0.3">
      <c r="A17" s="3"/>
      <c r="B17" s="3"/>
      <c r="C17" s="4" t="s">
        <v>7</v>
      </c>
      <c r="D17" s="6"/>
      <c r="E17" s="6"/>
      <c r="F17" s="6"/>
      <c r="G17" s="6"/>
      <c r="H17" s="6"/>
      <c r="I17" s="3"/>
    </row>
    <row r="18" spans="1:11" s="2" customFormat="1" ht="18.600000000000001" customHeight="1" x14ac:dyDescent="0.3">
      <c r="A18" s="3"/>
      <c r="B18" s="3"/>
      <c r="C18" s="3"/>
      <c r="D18" s="18" t="s">
        <v>8</v>
      </c>
      <c r="E18" s="18"/>
      <c r="F18" s="18"/>
      <c r="G18" s="3"/>
      <c r="H18" s="3"/>
      <c r="I18" s="3"/>
    </row>
    <row r="19" spans="1:11" s="2" customFormat="1" ht="37.200000000000003" customHeight="1" x14ac:dyDescent="0.3">
      <c r="A19" s="3"/>
      <c r="B19" s="3"/>
      <c r="C19" s="4" t="s">
        <v>7</v>
      </c>
      <c r="D19" s="6" t="s">
        <v>9</v>
      </c>
      <c r="E19" s="6"/>
      <c r="F19" s="6"/>
      <c r="G19" s="6"/>
      <c r="H19" s="6"/>
      <c r="I19" s="3"/>
    </row>
    <row r="20" spans="1:11" s="2" customFormat="1" ht="18.600000000000001" customHeight="1" x14ac:dyDescent="0.3">
      <c r="A20" s="3"/>
      <c r="B20" s="3"/>
      <c r="C20" s="3"/>
      <c r="D20" s="3" t="s">
        <v>8</v>
      </c>
      <c r="E20" s="3"/>
      <c r="F20" s="3"/>
      <c r="G20" s="3"/>
      <c r="H20" s="3"/>
      <c r="I20" s="3"/>
    </row>
    <row r="21" spans="1:11" s="26" customFormat="1" ht="18.600000000000001" customHeight="1" x14ac:dyDescent="0.35">
      <c r="A21" s="3"/>
      <c r="B21" s="218"/>
      <c r="C21" s="218"/>
      <c r="D21" s="3"/>
      <c r="E21" s="3"/>
      <c r="F21" s="3"/>
      <c r="G21" s="3"/>
      <c r="H21" s="3"/>
      <c r="I21" s="3"/>
    </row>
    <row r="22" spans="1:11" s="2" customFormat="1" ht="31.2" customHeight="1" x14ac:dyDescent="0.3">
      <c r="A22" s="3"/>
      <c r="B22" s="184" t="s">
        <v>83</v>
      </c>
      <c r="C22" s="108" t="s">
        <v>10</v>
      </c>
      <c r="D22" s="108" t="s">
        <v>11</v>
      </c>
      <c r="E22" s="108" t="s">
        <v>12</v>
      </c>
      <c r="F22" s="184" t="s">
        <v>13</v>
      </c>
      <c r="G22" s="108"/>
      <c r="H22" s="108" t="s">
        <v>14</v>
      </c>
      <c r="I22" s="3"/>
    </row>
    <row r="23" spans="1:11" s="2" customFormat="1" ht="21.6" customHeight="1" x14ac:dyDescent="0.3">
      <c r="A23" s="22"/>
      <c r="B23" s="223" t="s">
        <v>308</v>
      </c>
      <c r="C23" s="223"/>
      <c r="D23" s="139"/>
      <c r="E23" s="140"/>
      <c r="F23" s="139"/>
      <c r="G23" s="139"/>
      <c r="H23" s="139"/>
      <c r="I23" s="141"/>
    </row>
    <row r="24" spans="1:11" s="201" customFormat="1" ht="21.6" customHeight="1" x14ac:dyDescent="0.3">
      <c r="A24" s="196"/>
      <c r="B24" s="142">
        <v>1</v>
      </c>
      <c r="C24" s="189" t="s">
        <v>209</v>
      </c>
      <c r="D24" s="148" t="s">
        <v>221</v>
      </c>
      <c r="E24" s="145">
        <v>15</v>
      </c>
      <c r="F24" s="197">
        <v>0</v>
      </c>
      <c r="G24" s="198"/>
      <c r="H24" s="199">
        <f>E24*F24</f>
        <v>0</v>
      </c>
      <c r="I24" s="200"/>
    </row>
    <row r="25" spans="1:11" s="201" customFormat="1" ht="21.6" customHeight="1" x14ac:dyDescent="0.3">
      <c r="A25" s="196"/>
      <c r="B25" s="142">
        <f>B24+1</f>
        <v>2</v>
      </c>
      <c r="C25" s="189" t="s">
        <v>210</v>
      </c>
      <c r="D25" s="148" t="s">
        <v>25</v>
      </c>
      <c r="E25" s="148">
        <v>2021</v>
      </c>
      <c r="F25" s="197">
        <v>0</v>
      </c>
      <c r="G25" s="198"/>
      <c r="H25" s="199">
        <f t="shared" ref="H25:H34" si="0">E25*F25</f>
        <v>0</v>
      </c>
      <c r="I25" s="200"/>
    </row>
    <row r="26" spans="1:11" s="201" customFormat="1" ht="21.6" customHeight="1" x14ac:dyDescent="0.3">
      <c r="A26" s="196"/>
      <c r="B26" s="142">
        <f t="shared" ref="B26:B34" si="1">B25+1</f>
        <v>3</v>
      </c>
      <c r="C26" s="189" t="s">
        <v>211</v>
      </c>
      <c r="D26" s="148" t="s">
        <v>25</v>
      </c>
      <c r="E26" s="145">
        <v>217</v>
      </c>
      <c r="F26" s="197">
        <v>0</v>
      </c>
      <c r="G26" s="198"/>
      <c r="H26" s="199">
        <f t="shared" si="0"/>
        <v>0</v>
      </c>
      <c r="I26" s="200"/>
    </row>
    <row r="27" spans="1:11" s="201" customFormat="1" ht="21.6" customHeight="1" x14ac:dyDescent="0.3">
      <c r="A27" s="196"/>
      <c r="B27" s="142">
        <f t="shared" si="1"/>
        <v>4</v>
      </c>
      <c r="C27" s="189" t="s">
        <v>215</v>
      </c>
      <c r="D27" s="148" t="s">
        <v>25</v>
      </c>
      <c r="E27" s="145">
        <v>1016</v>
      </c>
      <c r="F27" s="197">
        <v>0</v>
      </c>
      <c r="G27" s="198"/>
      <c r="H27" s="199">
        <f t="shared" si="0"/>
        <v>0</v>
      </c>
      <c r="I27" s="200"/>
    </row>
    <row r="28" spans="1:11" s="201" customFormat="1" ht="21.6" customHeight="1" x14ac:dyDescent="0.3">
      <c r="A28" s="196"/>
      <c r="B28" s="142">
        <f t="shared" si="1"/>
        <v>5</v>
      </c>
      <c r="C28" s="189" t="s">
        <v>216</v>
      </c>
      <c r="D28" s="148" t="s">
        <v>37</v>
      </c>
      <c r="E28" s="148">
        <v>55</v>
      </c>
      <c r="F28" s="197">
        <v>0</v>
      </c>
      <c r="G28" s="198"/>
      <c r="H28" s="199">
        <f t="shared" si="0"/>
        <v>0</v>
      </c>
      <c r="I28" s="200"/>
    </row>
    <row r="29" spans="1:11" s="201" customFormat="1" ht="21.6" customHeight="1" x14ac:dyDescent="0.3">
      <c r="A29" s="196"/>
      <c r="B29" s="142">
        <f t="shared" si="1"/>
        <v>6</v>
      </c>
      <c r="C29" s="189" t="s">
        <v>217</v>
      </c>
      <c r="D29" s="148" t="s">
        <v>15</v>
      </c>
      <c r="E29" s="145">
        <v>3290</v>
      </c>
      <c r="F29" s="197">
        <v>0</v>
      </c>
      <c r="G29" s="198"/>
      <c r="H29" s="199">
        <f t="shared" si="0"/>
        <v>0</v>
      </c>
      <c r="I29" s="200"/>
      <c r="K29" s="202"/>
    </row>
    <row r="30" spans="1:11" s="201" customFormat="1" ht="21.6" customHeight="1" x14ac:dyDescent="0.3">
      <c r="A30" s="196"/>
      <c r="B30" s="142">
        <f t="shared" si="1"/>
        <v>7</v>
      </c>
      <c r="C30" s="189" t="s">
        <v>218</v>
      </c>
      <c r="D30" s="148" t="s">
        <v>223</v>
      </c>
      <c r="E30" s="148">
        <v>610</v>
      </c>
      <c r="F30" s="197">
        <v>0</v>
      </c>
      <c r="G30" s="198"/>
      <c r="H30" s="199">
        <f t="shared" si="0"/>
        <v>0</v>
      </c>
      <c r="I30" s="200"/>
      <c r="K30" s="202"/>
    </row>
    <row r="31" spans="1:11" s="201" customFormat="1" ht="21.6" customHeight="1" x14ac:dyDescent="0.3">
      <c r="A31" s="196"/>
      <c r="B31" s="142">
        <f t="shared" si="1"/>
        <v>8</v>
      </c>
      <c r="C31" s="189" t="s">
        <v>219</v>
      </c>
      <c r="D31" s="148" t="s">
        <v>37</v>
      </c>
      <c r="E31" s="145">
        <v>315</v>
      </c>
      <c r="F31" s="197">
        <v>0</v>
      </c>
      <c r="G31" s="198"/>
      <c r="H31" s="199">
        <f t="shared" si="0"/>
        <v>0</v>
      </c>
      <c r="I31" s="200"/>
      <c r="K31" s="202"/>
    </row>
    <row r="32" spans="1:11" s="201" customFormat="1" ht="21.6" customHeight="1" x14ac:dyDescent="0.3">
      <c r="A32" s="196"/>
      <c r="B32" s="142">
        <f t="shared" si="1"/>
        <v>9</v>
      </c>
      <c r="C32" s="189" t="s">
        <v>220</v>
      </c>
      <c r="D32" s="148" t="s">
        <v>37</v>
      </c>
      <c r="E32" s="148">
        <v>344</v>
      </c>
      <c r="F32" s="197">
        <v>0</v>
      </c>
      <c r="G32" s="198"/>
      <c r="H32" s="199">
        <f t="shared" si="0"/>
        <v>0</v>
      </c>
      <c r="I32" s="200"/>
      <c r="K32" s="202"/>
    </row>
    <row r="33" spans="1:10" s="201" customFormat="1" ht="21.6" customHeight="1" x14ac:dyDescent="0.3">
      <c r="A33" s="196"/>
      <c r="B33" s="142">
        <f t="shared" si="1"/>
        <v>10</v>
      </c>
      <c r="C33" s="189" t="s">
        <v>240</v>
      </c>
      <c r="D33" s="148" t="s">
        <v>16</v>
      </c>
      <c r="E33" s="145">
        <v>85</v>
      </c>
      <c r="F33" s="197">
        <v>0</v>
      </c>
      <c r="G33" s="198"/>
      <c r="H33" s="199">
        <f t="shared" si="0"/>
        <v>0</v>
      </c>
      <c r="I33" s="200"/>
    </row>
    <row r="34" spans="1:10" s="201" customFormat="1" ht="21.6" customHeight="1" x14ac:dyDescent="0.3">
      <c r="A34" s="196"/>
      <c r="B34" s="142">
        <f t="shared" si="1"/>
        <v>11</v>
      </c>
      <c r="C34" s="189" t="s">
        <v>224</v>
      </c>
      <c r="D34" s="198" t="s">
        <v>223</v>
      </c>
      <c r="E34" s="149">
        <v>313</v>
      </c>
      <c r="F34" s="197">
        <v>0</v>
      </c>
      <c r="G34" s="198"/>
      <c r="H34" s="199">
        <f t="shared" si="0"/>
        <v>0</v>
      </c>
      <c r="I34" s="200"/>
    </row>
    <row r="35" spans="1:10" s="2" customFormat="1" ht="12.6" customHeight="1" x14ac:dyDescent="0.3">
      <c r="A35" s="3"/>
      <c r="B35" s="142"/>
      <c r="C35" s="138"/>
      <c r="D35" s="138"/>
      <c r="E35" s="149"/>
      <c r="F35" s="150"/>
      <c r="G35" s="138"/>
      <c r="H35" s="151"/>
      <c r="I35" s="136"/>
    </row>
    <row r="36" spans="1:10" s="2" customFormat="1" ht="21.6" customHeight="1" x14ac:dyDescent="0.3">
      <c r="A36" s="22"/>
      <c r="B36" s="152"/>
      <c r="C36" s="153"/>
      <c r="D36" s="154"/>
      <c r="E36" s="155"/>
      <c r="F36" s="156" t="s">
        <v>20</v>
      </c>
      <c r="G36" s="153"/>
      <c r="H36" s="157">
        <f>SUM(H24:H34)</f>
        <v>0</v>
      </c>
      <c r="I36" s="141"/>
    </row>
    <row r="37" spans="1:10" s="2" customFormat="1" ht="12.6" customHeight="1" x14ac:dyDescent="0.3">
      <c r="A37" s="3"/>
      <c r="B37" s="149"/>
      <c r="C37" s="138"/>
      <c r="D37" s="138"/>
      <c r="E37" s="158"/>
      <c r="F37" s="159"/>
      <c r="G37" s="138"/>
      <c r="H37" s="160"/>
      <c r="I37" s="136"/>
    </row>
    <row r="38" spans="1:10" s="2" customFormat="1" ht="21.6" customHeight="1" x14ac:dyDescent="0.3">
      <c r="A38" s="22"/>
      <c r="B38" s="161" t="s">
        <v>234</v>
      </c>
      <c r="C38" s="139"/>
      <c r="D38" s="139"/>
      <c r="E38" s="162"/>
      <c r="F38" s="163"/>
      <c r="G38" s="139"/>
      <c r="H38" s="163"/>
      <c r="I38" s="141"/>
    </row>
    <row r="39" spans="1:10" s="2" customFormat="1" ht="21.6" customHeight="1" x14ac:dyDescent="0.3">
      <c r="A39" s="3"/>
      <c r="B39" s="142">
        <v>1</v>
      </c>
      <c r="C39" s="143" t="s">
        <v>226</v>
      </c>
      <c r="D39" s="144" t="s">
        <v>16</v>
      </c>
      <c r="E39" s="145">
        <v>212</v>
      </c>
      <c r="F39" s="146">
        <v>0</v>
      </c>
      <c r="G39" s="138"/>
      <c r="H39" s="147">
        <f>E39*F39</f>
        <v>0</v>
      </c>
      <c r="I39" s="136"/>
    </row>
    <row r="40" spans="1:10" s="2" customFormat="1" ht="21.6" customHeight="1" x14ac:dyDescent="0.3">
      <c r="A40" s="3"/>
      <c r="B40" s="142">
        <f t="shared" ref="B40:B44" si="2">B39+1</f>
        <v>2</v>
      </c>
      <c r="C40" s="143" t="s">
        <v>227</v>
      </c>
      <c r="D40" s="144" t="s">
        <v>19</v>
      </c>
      <c r="E40" s="148">
        <v>2</v>
      </c>
      <c r="F40" s="146">
        <v>0</v>
      </c>
      <c r="G40" s="138"/>
      <c r="H40" s="147">
        <f t="shared" ref="H40:H44" si="3">E40*F40</f>
        <v>0</v>
      </c>
      <c r="I40" s="136"/>
    </row>
    <row r="41" spans="1:10" s="2" customFormat="1" ht="21.6" customHeight="1" x14ac:dyDescent="0.3">
      <c r="A41" s="3"/>
      <c r="B41" s="142">
        <f t="shared" si="2"/>
        <v>3</v>
      </c>
      <c r="C41" s="143" t="s">
        <v>228</v>
      </c>
      <c r="D41" s="144" t="s">
        <v>19</v>
      </c>
      <c r="E41" s="145">
        <v>4</v>
      </c>
      <c r="F41" s="146">
        <v>0</v>
      </c>
      <c r="G41" s="138"/>
      <c r="H41" s="147">
        <f t="shared" si="3"/>
        <v>0</v>
      </c>
      <c r="I41" s="136"/>
    </row>
    <row r="42" spans="1:10" s="2" customFormat="1" ht="21.6" customHeight="1" x14ac:dyDescent="0.3">
      <c r="A42" s="3"/>
      <c r="B42" s="142">
        <f t="shared" si="2"/>
        <v>4</v>
      </c>
      <c r="C42" s="143" t="s">
        <v>229</v>
      </c>
      <c r="D42" s="144" t="s">
        <v>230</v>
      </c>
      <c r="E42" s="148">
        <v>5</v>
      </c>
      <c r="F42" s="146">
        <v>0</v>
      </c>
      <c r="G42" s="138"/>
      <c r="H42" s="147">
        <f t="shared" si="3"/>
        <v>0</v>
      </c>
      <c r="I42" s="136"/>
    </row>
    <row r="43" spans="1:10" s="2" customFormat="1" ht="21.6" customHeight="1" x14ac:dyDescent="0.3">
      <c r="A43" s="3"/>
      <c r="B43" s="142">
        <f t="shared" si="2"/>
        <v>5</v>
      </c>
      <c r="C43" s="143" t="s">
        <v>231</v>
      </c>
      <c r="D43" s="144" t="s">
        <v>19</v>
      </c>
      <c r="E43" s="145">
        <v>2</v>
      </c>
      <c r="F43" s="146">
        <v>0</v>
      </c>
      <c r="G43" s="138"/>
      <c r="H43" s="147">
        <f t="shared" si="3"/>
        <v>0</v>
      </c>
      <c r="I43" s="136"/>
    </row>
    <row r="44" spans="1:10" s="2" customFormat="1" ht="21.6" customHeight="1" x14ac:dyDescent="0.3">
      <c r="A44" s="3"/>
      <c r="B44" s="142">
        <f t="shared" si="2"/>
        <v>6</v>
      </c>
      <c r="C44" s="143" t="s">
        <v>232</v>
      </c>
      <c r="D44" s="144" t="s">
        <v>233</v>
      </c>
      <c r="E44" s="148">
        <v>120</v>
      </c>
      <c r="F44" s="146">
        <v>0</v>
      </c>
      <c r="G44" s="138"/>
      <c r="H44" s="147">
        <f t="shared" si="3"/>
        <v>0</v>
      </c>
      <c r="I44" s="136"/>
    </row>
    <row r="45" spans="1:10" s="26" customFormat="1" ht="12.6" customHeight="1" x14ac:dyDescent="0.3">
      <c r="A45" s="3"/>
      <c r="B45" s="164"/>
      <c r="C45" s="138"/>
      <c r="D45" s="149"/>
      <c r="E45" s="158"/>
      <c r="F45" s="150"/>
      <c r="G45" s="138"/>
      <c r="H45" s="151"/>
      <c r="I45" s="136"/>
      <c r="J45" s="2"/>
    </row>
    <row r="46" spans="1:10" s="2" customFormat="1" ht="21.6" customHeight="1" x14ac:dyDescent="0.3">
      <c r="A46" s="22"/>
      <c r="B46" s="165"/>
      <c r="C46" s="153"/>
      <c r="D46" s="154"/>
      <c r="E46" s="166"/>
      <c r="F46" s="156" t="s">
        <v>20</v>
      </c>
      <c r="G46" s="153"/>
      <c r="H46" s="157">
        <f>SUM(H39:H44)</f>
        <v>0</v>
      </c>
      <c r="I46" s="141"/>
    </row>
    <row r="47" spans="1:10" s="2" customFormat="1" ht="12.6" customHeight="1" x14ac:dyDescent="0.3">
      <c r="A47" s="3"/>
      <c r="B47" s="149"/>
      <c r="C47" s="138"/>
      <c r="D47" s="149"/>
      <c r="E47" s="158"/>
      <c r="F47" s="159"/>
      <c r="G47" s="138"/>
      <c r="H47" s="160"/>
      <c r="I47" s="136"/>
    </row>
    <row r="48" spans="1:10" s="2" customFormat="1" ht="21.6" customHeight="1" x14ac:dyDescent="0.3">
      <c r="A48" s="22"/>
      <c r="B48" s="167" t="s">
        <v>235</v>
      </c>
      <c r="C48" s="140"/>
      <c r="D48" s="140"/>
      <c r="E48" s="162"/>
      <c r="F48" s="168"/>
      <c r="G48" s="169"/>
      <c r="H48" s="163"/>
      <c r="I48" s="141"/>
      <c r="J48" s="42"/>
    </row>
    <row r="49" spans="1:10" s="2" customFormat="1" ht="21.6" customHeight="1" x14ac:dyDescent="0.3">
      <c r="A49" s="3"/>
      <c r="B49" s="142">
        <v>1</v>
      </c>
      <c r="C49" s="143" t="s">
        <v>212</v>
      </c>
      <c r="D49" s="144" t="s">
        <v>15</v>
      </c>
      <c r="E49" s="148">
        <v>5210</v>
      </c>
      <c r="F49" s="146">
        <v>0</v>
      </c>
      <c r="G49" s="138"/>
      <c r="H49" s="147">
        <f>E49*F49</f>
        <v>0</v>
      </c>
      <c r="I49" s="136"/>
    </row>
    <row r="50" spans="1:10" s="2" customFormat="1" ht="21.6" customHeight="1" x14ac:dyDescent="0.3">
      <c r="A50" s="3"/>
      <c r="B50" s="142">
        <f>B49+1</f>
        <v>2</v>
      </c>
      <c r="C50" s="143" t="s">
        <v>213</v>
      </c>
      <c r="D50" s="144" t="s">
        <v>15</v>
      </c>
      <c r="E50" s="145">
        <v>5210</v>
      </c>
      <c r="F50" s="146">
        <v>0</v>
      </c>
      <c r="G50" s="138"/>
      <c r="H50" s="147">
        <f>E50*F50</f>
        <v>0</v>
      </c>
      <c r="I50" s="136"/>
    </row>
    <row r="51" spans="1:10" s="2" customFormat="1" ht="21.6" customHeight="1" x14ac:dyDescent="0.3">
      <c r="A51" s="3"/>
      <c r="B51" s="142">
        <f>B50+1</f>
        <v>3</v>
      </c>
      <c r="C51" s="143" t="s">
        <v>214</v>
      </c>
      <c r="D51" s="144" t="s">
        <v>222</v>
      </c>
      <c r="E51" s="148">
        <v>84</v>
      </c>
      <c r="F51" s="146">
        <v>0</v>
      </c>
      <c r="G51" s="138"/>
      <c r="H51" s="147">
        <f>E51*F51</f>
        <v>0</v>
      </c>
      <c r="I51" s="136"/>
    </row>
    <row r="52" spans="1:10" s="2" customFormat="1" ht="21.6" customHeight="1" x14ac:dyDescent="0.3">
      <c r="A52" s="3"/>
      <c r="B52" s="164">
        <f>B51+1</f>
        <v>4</v>
      </c>
      <c r="C52" s="143" t="s">
        <v>236</v>
      </c>
      <c r="D52" s="144" t="s">
        <v>16</v>
      </c>
      <c r="E52" s="145">
        <v>160</v>
      </c>
      <c r="F52" s="146">
        <v>0</v>
      </c>
      <c r="G52" s="138"/>
      <c r="H52" s="147">
        <f t="shared" ref="H52" si="4">E52*F52</f>
        <v>0</v>
      </c>
      <c r="I52" s="136"/>
    </row>
    <row r="53" spans="1:10" s="2" customFormat="1" ht="21.6" customHeight="1" x14ac:dyDescent="0.3">
      <c r="A53" s="3"/>
      <c r="B53" s="164">
        <f>B52+1</f>
        <v>5</v>
      </c>
      <c r="C53" s="143" t="s">
        <v>237</v>
      </c>
      <c r="D53" s="144" t="s">
        <v>16</v>
      </c>
      <c r="E53" s="148">
        <v>160</v>
      </c>
      <c r="F53" s="146">
        <v>0</v>
      </c>
      <c r="G53" s="138"/>
      <c r="H53" s="147">
        <f>E53*F53</f>
        <v>0</v>
      </c>
      <c r="I53" s="136"/>
    </row>
    <row r="54" spans="1:10" s="2" customFormat="1" ht="21.6" customHeight="1" x14ac:dyDescent="0.3">
      <c r="A54" s="3"/>
      <c r="B54" s="164">
        <f t="shared" ref="B54" si="5">B53+1</f>
        <v>6</v>
      </c>
      <c r="C54" s="143" t="s">
        <v>238</v>
      </c>
      <c r="D54" s="144" t="s">
        <v>15</v>
      </c>
      <c r="E54" s="145">
        <v>111</v>
      </c>
      <c r="F54" s="146">
        <v>0</v>
      </c>
      <c r="G54" s="138"/>
      <c r="H54" s="147">
        <f t="shared" ref="H54" si="6">E54*F54</f>
        <v>0</v>
      </c>
      <c r="I54" s="136"/>
    </row>
    <row r="55" spans="1:10" s="2" customFormat="1" ht="21.6" customHeight="1" x14ac:dyDescent="0.3">
      <c r="A55" s="3"/>
      <c r="B55" s="164">
        <f>B54+1</f>
        <v>7</v>
      </c>
      <c r="C55" s="143" t="s">
        <v>239</v>
      </c>
      <c r="D55" s="144" t="s">
        <v>15</v>
      </c>
      <c r="E55" s="148">
        <v>111</v>
      </c>
      <c r="F55" s="146">
        <v>0</v>
      </c>
      <c r="G55" s="138"/>
      <c r="H55" s="147">
        <f>E55*F55</f>
        <v>0</v>
      </c>
      <c r="I55" s="136"/>
    </row>
    <row r="56" spans="1:10" s="2" customFormat="1" ht="21.6" customHeight="1" x14ac:dyDescent="0.3">
      <c r="A56" s="3"/>
      <c r="B56" s="164">
        <f t="shared" ref="B56:B61" si="7">B55+1</f>
        <v>8</v>
      </c>
      <c r="C56" s="143" t="s">
        <v>302</v>
      </c>
      <c r="D56" s="144" t="s">
        <v>16</v>
      </c>
      <c r="E56" s="145">
        <v>1500</v>
      </c>
      <c r="F56" s="146">
        <v>0</v>
      </c>
      <c r="G56" s="138"/>
      <c r="H56" s="147">
        <f>E56*F56</f>
        <v>0</v>
      </c>
      <c r="I56" s="136"/>
    </row>
    <row r="57" spans="1:10" s="2" customFormat="1" ht="21.6" customHeight="1" x14ac:dyDescent="0.3">
      <c r="A57" s="3"/>
      <c r="B57" s="164">
        <f t="shared" si="7"/>
        <v>9</v>
      </c>
      <c r="C57" s="143" t="s">
        <v>303</v>
      </c>
      <c r="D57" s="144" t="s">
        <v>16</v>
      </c>
      <c r="E57" s="148">
        <v>1500</v>
      </c>
      <c r="F57" s="146">
        <v>0</v>
      </c>
      <c r="G57" s="138"/>
      <c r="H57" s="147">
        <f t="shared" ref="H57" si="8">E57*F57</f>
        <v>0</v>
      </c>
      <c r="I57" s="136"/>
    </row>
    <row r="58" spans="1:10" s="2" customFormat="1" ht="21.6" customHeight="1" x14ac:dyDescent="0.3">
      <c r="A58" s="3"/>
      <c r="B58" s="164">
        <f t="shared" si="7"/>
        <v>10</v>
      </c>
      <c r="C58" s="143" t="s">
        <v>304</v>
      </c>
      <c r="D58" s="144" t="s">
        <v>16</v>
      </c>
      <c r="E58" s="145">
        <v>1500</v>
      </c>
      <c r="F58" s="146">
        <v>0</v>
      </c>
      <c r="G58" s="138"/>
      <c r="H58" s="147">
        <f>E58*F58</f>
        <v>0</v>
      </c>
      <c r="I58" s="136"/>
    </row>
    <row r="59" spans="1:10" s="2" customFormat="1" ht="21.6" customHeight="1" x14ac:dyDescent="0.3">
      <c r="A59" s="3"/>
      <c r="B59" s="164">
        <f t="shared" si="7"/>
        <v>11</v>
      </c>
      <c r="C59" s="143" t="s">
        <v>305</v>
      </c>
      <c r="D59" s="144" t="s">
        <v>19</v>
      </c>
      <c r="E59" s="145">
        <v>2</v>
      </c>
      <c r="F59" s="146">
        <v>0</v>
      </c>
      <c r="G59" s="138"/>
      <c r="H59" s="147">
        <f t="shared" ref="H59" si="9">E59*F59</f>
        <v>0</v>
      </c>
      <c r="I59" s="136"/>
    </row>
    <row r="60" spans="1:10" s="2" customFormat="1" ht="21.6" customHeight="1" x14ac:dyDescent="0.3">
      <c r="A60" s="3"/>
      <c r="B60" s="164">
        <f t="shared" si="7"/>
        <v>12</v>
      </c>
      <c r="C60" s="143" t="s">
        <v>306</v>
      </c>
      <c r="D60" s="144" t="s">
        <v>19</v>
      </c>
      <c r="E60" s="148">
        <v>4</v>
      </c>
      <c r="F60" s="146">
        <v>0</v>
      </c>
      <c r="G60" s="138"/>
      <c r="H60" s="147">
        <f>E60*F60</f>
        <v>0</v>
      </c>
      <c r="I60" s="136"/>
    </row>
    <row r="61" spans="1:10" s="2" customFormat="1" ht="21.6" customHeight="1" x14ac:dyDescent="0.3">
      <c r="A61" s="3"/>
      <c r="B61" s="164">
        <f t="shared" si="7"/>
        <v>13</v>
      </c>
      <c r="C61" s="143" t="s">
        <v>307</v>
      </c>
      <c r="D61" s="144" t="s">
        <v>19</v>
      </c>
      <c r="E61" s="145">
        <v>4</v>
      </c>
      <c r="F61" s="146">
        <v>0</v>
      </c>
      <c r="G61" s="138"/>
      <c r="H61" s="147">
        <f>E61*F61</f>
        <v>0</v>
      </c>
      <c r="I61" s="136"/>
    </row>
    <row r="62" spans="1:10" s="26" customFormat="1" ht="12.6" customHeight="1" x14ac:dyDescent="0.3">
      <c r="A62" s="3"/>
      <c r="B62" s="164"/>
      <c r="C62" s="138"/>
      <c r="D62" s="149"/>
      <c r="E62" s="158"/>
      <c r="F62" s="150"/>
      <c r="G62" s="138"/>
      <c r="H62" s="151"/>
      <c r="I62" s="136"/>
      <c r="J62" s="2"/>
    </row>
    <row r="63" spans="1:10" s="2" customFormat="1" ht="21.6" customHeight="1" x14ac:dyDescent="0.3">
      <c r="A63" s="3"/>
      <c r="B63" s="154"/>
      <c r="C63" s="153"/>
      <c r="D63" s="154"/>
      <c r="E63" s="155"/>
      <c r="F63" s="156" t="s">
        <v>20</v>
      </c>
      <c r="G63" s="153"/>
      <c r="H63" s="157">
        <f>SUM(H49:H61)</f>
        <v>0</v>
      </c>
      <c r="I63" s="136"/>
      <c r="J63" s="26"/>
    </row>
    <row r="64" spans="1:10" s="26" customFormat="1" ht="12.6" customHeight="1" x14ac:dyDescent="0.3">
      <c r="A64" s="3"/>
      <c r="B64" s="142"/>
      <c r="C64" s="170"/>
      <c r="D64" s="171"/>
      <c r="E64" s="172"/>
      <c r="F64" s="160"/>
      <c r="G64" s="137"/>
      <c r="H64" s="160"/>
      <c r="I64" s="136"/>
      <c r="J64" s="2"/>
    </row>
    <row r="65" spans="1:18" s="2" customFormat="1" ht="21.6" customHeight="1" x14ac:dyDescent="0.3">
      <c r="A65" s="22"/>
      <c r="B65" s="167" t="s">
        <v>244</v>
      </c>
      <c r="C65" s="140"/>
      <c r="D65" s="140"/>
      <c r="E65" s="162"/>
      <c r="F65" s="168"/>
      <c r="G65" s="169"/>
      <c r="H65" s="163"/>
      <c r="I65" s="141"/>
      <c r="J65" s="36"/>
    </row>
    <row r="66" spans="1:18" s="2" customFormat="1" ht="21.6" customHeight="1" x14ac:dyDescent="0.3">
      <c r="A66" s="3"/>
      <c r="B66" s="142">
        <v>1</v>
      </c>
      <c r="C66" s="143" t="s">
        <v>225</v>
      </c>
      <c r="D66" s="144" t="s">
        <v>16</v>
      </c>
      <c r="E66" s="148">
        <v>39</v>
      </c>
      <c r="F66" s="146">
        <v>0</v>
      </c>
      <c r="G66" s="136"/>
      <c r="H66" s="147">
        <f>E66*F66</f>
        <v>0</v>
      </c>
      <c r="I66" s="136"/>
      <c r="J66" s="52"/>
    </row>
    <row r="67" spans="1:18" s="2" customFormat="1" ht="21.6" customHeight="1" x14ac:dyDescent="0.3">
      <c r="A67" s="3"/>
      <c r="B67" s="142">
        <f>B66+1</f>
        <v>2</v>
      </c>
      <c r="C67" s="143" t="s">
        <v>241</v>
      </c>
      <c r="D67" s="144" t="s">
        <v>16</v>
      </c>
      <c r="E67" s="148">
        <v>295</v>
      </c>
      <c r="F67" s="146">
        <v>0</v>
      </c>
      <c r="G67" s="136"/>
      <c r="H67" s="147">
        <f t="shared" ref="H67:H93" si="10">E67*F67</f>
        <v>0</v>
      </c>
      <c r="I67" s="136"/>
      <c r="J67" s="52"/>
    </row>
    <row r="68" spans="1:18" s="2" customFormat="1" ht="21.6" customHeight="1" x14ac:dyDescent="0.3">
      <c r="A68" s="3"/>
      <c r="B68" s="142">
        <f t="shared" ref="B68:B93" si="11">B67+1</f>
        <v>3</v>
      </c>
      <c r="C68" s="143" t="s">
        <v>242</v>
      </c>
      <c r="D68" s="144" t="s">
        <v>16</v>
      </c>
      <c r="E68" s="145">
        <v>320</v>
      </c>
      <c r="F68" s="146">
        <v>0</v>
      </c>
      <c r="G68" s="136"/>
      <c r="H68" s="147">
        <f t="shared" si="10"/>
        <v>0</v>
      </c>
      <c r="I68" s="136"/>
      <c r="J68" s="52"/>
    </row>
    <row r="69" spans="1:18" s="2" customFormat="1" ht="21.6" customHeight="1" x14ac:dyDescent="0.3">
      <c r="A69" s="3"/>
      <c r="B69" s="142">
        <f t="shared" si="11"/>
        <v>4</v>
      </c>
      <c r="C69" s="143" t="s">
        <v>243</v>
      </c>
      <c r="D69" s="144" t="s">
        <v>16</v>
      </c>
      <c r="E69" s="148">
        <v>420</v>
      </c>
      <c r="F69" s="146">
        <v>0</v>
      </c>
      <c r="G69" s="136"/>
      <c r="H69" s="147">
        <f t="shared" si="10"/>
        <v>0</v>
      </c>
      <c r="I69" s="136"/>
      <c r="J69" s="52"/>
    </row>
    <row r="70" spans="1:18" s="2" customFormat="1" ht="21.6" customHeight="1" x14ac:dyDescent="0.3">
      <c r="A70" s="3"/>
      <c r="B70" s="142">
        <f t="shared" si="11"/>
        <v>5</v>
      </c>
      <c r="C70" s="143" t="s">
        <v>245</v>
      </c>
      <c r="D70" s="144" t="s">
        <v>16</v>
      </c>
      <c r="E70" s="145">
        <v>640</v>
      </c>
      <c r="F70" s="146">
        <v>0</v>
      </c>
      <c r="G70" s="136"/>
      <c r="H70" s="147">
        <f t="shared" si="10"/>
        <v>0</v>
      </c>
      <c r="I70" s="136"/>
      <c r="J70" s="52"/>
    </row>
    <row r="71" spans="1:18" s="2" customFormat="1" ht="21.6" customHeight="1" x14ac:dyDescent="0.3">
      <c r="A71" s="3"/>
      <c r="B71" s="142">
        <f t="shared" si="11"/>
        <v>6</v>
      </c>
      <c r="C71" s="143" t="s">
        <v>246</v>
      </c>
      <c r="D71" s="144" t="s">
        <v>16</v>
      </c>
      <c r="E71" s="148">
        <v>1770</v>
      </c>
      <c r="F71" s="146">
        <v>0</v>
      </c>
      <c r="G71" s="136"/>
      <c r="H71" s="147">
        <f t="shared" si="10"/>
        <v>0</v>
      </c>
      <c r="I71" s="136"/>
      <c r="J71" s="52"/>
    </row>
    <row r="72" spans="1:18" s="2" customFormat="1" ht="21.6" customHeight="1" x14ac:dyDescent="0.3">
      <c r="A72" s="3"/>
      <c r="B72" s="142">
        <f t="shared" si="11"/>
        <v>7</v>
      </c>
      <c r="C72" s="143" t="s">
        <v>247</v>
      </c>
      <c r="D72" s="144" t="s">
        <v>16</v>
      </c>
      <c r="E72" s="145">
        <v>55</v>
      </c>
      <c r="F72" s="146">
        <v>0</v>
      </c>
      <c r="G72" s="136"/>
      <c r="H72" s="147">
        <f t="shared" si="10"/>
        <v>0</v>
      </c>
      <c r="I72" s="136"/>
      <c r="J72" s="52"/>
    </row>
    <row r="73" spans="1:18" s="2" customFormat="1" ht="21.6" customHeight="1" x14ac:dyDescent="0.3">
      <c r="A73" s="3"/>
      <c r="B73" s="142">
        <f t="shared" si="11"/>
        <v>8</v>
      </c>
      <c r="C73" s="143" t="s">
        <v>248</v>
      </c>
      <c r="D73" s="144" t="s">
        <v>16</v>
      </c>
      <c r="E73" s="148">
        <v>860</v>
      </c>
      <c r="F73" s="146">
        <v>0</v>
      </c>
      <c r="G73" s="136"/>
      <c r="H73" s="147">
        <f t="shared" si="10"/>
        <v>0</v>
      </c>
      <c r="I73" s="136"/>
      <c r="J73" s="52"/>
      <c r="K73" s="76"/>
      <c r="L73" s="76"/>
      <c r="M73" s="76"/>
      <c r="N73" s="76"/>
      <c r="O73" s="76"/>
      <c r="P73" s="76"/>
      <c r="Q73" s="76"/>
    </row>
    <row r="74" spans="1:18" s="2" customFormat="1" ht="21.6" customHeight="1" x14ac:dyDescent="0.3">
      <c r="A74" s="3"/>
      <c r="B74" s="142">
        <f t="shared" si="11"/>
        <v>9</v>
      </c>
      <c r="C74" s="143" t="s">
        <v>249</v>
      </c>
      <c r="D74" s="144" t="s">
        <v>19</v>
      </c>
      <c r="E74" s="145">
        <v>4</v>
      </c>
      <c r="F74" s="146">
        <v>0</v>
      </c>
      <c r="G74" s="136"/>
      <c r="H74" s="147">
        <f t="shared" si="10"/>
        <v>0</v>
      </c>
      <c r="I74" s="136"/>
      <c r="J74" s="52"/>
      <c r="K74" s="76"/>
      <c r="L74" s="76"/>
      <c r="M74" s="76"/>
      <c r="N74" s="76"/>
      <c r="O74" s="76"/>
      <c r="P74" s="76"/>
      <c r="Q74" s="76"/>
    </row>
    <row r="75" spans="1:18" s="26" customFormat="1" ht="21.6" customHeight="1" x14ac:dyDescent="0.3">
      <c r="A75" s="3"/>
      <c r="B75" s="142">
        <f t="shared" si="11"/>
        <v>10</v>
      </c>
      <c r="C75" s="143" t="s">
        <v>250</v>
      </c>
      <c r="D75" s="144" t="s">
        <v>19</v>
      </c>
      <c r="E75" s="148">
        <v>1</v>
      </c>
      <c r="F75" s="146">
        <v>0</v>
      </c>
      <c r="G75" s="136"/>
      <c r="H75" s="147">
        <f t="shared" si="10"/>
        <v>0</v>
      </c>
      <c r="I75" s="136"/>
      <c r="J75" s="52"/>
      <c r="K75" s="100"/>
      <c r="L75" s="100"/>
      <c r="M75" s="100"/>
      <c r="N75" s="100"/>
      <c r="O75" s="100"/>
      <c r="P75" s="100"/>
      <c r="Q75" s="100"/>
    </row>
    <row r="76" spans="1:18" s="2" customFormat="1" ht="21.6" customHeight="1" x14ac:dyDescent="0.3">
      <c r="A76" s="3"/>
      <c r="B76" s="142">
        <f t="shared" si="11"/>
        <v>11</v>
      </c>
      <c r="C76" s="143" t="s">
        <v>251</v>
      </c>
      <c r="D76" s="144" t="s">
        <v>252</v>
      </c>
      <c r="E76" s="145">
        <v>49</v>
      </c>
      <c r="F76" s="146">
        <v>0</v>
      </c>
      <c r="G76" s="136"/>
      <c r="H76" s="147">
        <f t="shared" si="10"/>
        <v>0</v>
      </c>
      <c r="I76" s="136"/>
      <c r="J76" s="52"/>
      <c r="K76" s="76"/>
      <c r="L76" s="76"/>
      <c r="M76" s="76"/>
      <c r="N76" s="76"/>
      <c r="O76" s="76"/>
      <c r="P76" s="76"/>
      <c r="Q76" s="76"/>
    </row>
    <row r="77" spans="1:18" s="2" customFormat="1" ht="21.6" customHeight="1" x14ac:dyDescent="0.3">
      <c r="A77" s="3"/>
      <c r="B77" s="142">
        <f t="shared" si="11"/>
        <v>12</v>
      </c>
      <c r="C77" s="173" t="s">
        <v>280</v>
      </c>
      <c r="D77" s="154" t="s">
        <v>19</v>
      </c>
      <c r="E77" s="149">
        <v>1</v>
      </c>
      <c r="F77" s="146">
        <v>0</v>
      </c>
      <c r="G77" s="136"/>
      <c r="H77" s="147">
        <f t="shared" si="10"/>
        <v>0</v>
      </c>
      <c r="I77" s="136"/>
      <c r="J77" s="52"/>
      <c r="K77" s="106"/>
      <c r="L77" s="107"/>
      <c r="M77" s="107"/>
      <c r="N77" s="106"/>
      <c r="O77" s="106"/>
      <c r="P77" s="106"/>
      <c r="Q77" s="106"/>
      <c r="R77" s="106"/>
    </row>
    <row r="78" spans="1:18" s="2" customFormat="1" ht="21.6" customHeight="1" x14ac:dyDescent="0.3">
      <c r="A78" s="3"/>
      <c r="B78" s="142">
        <f t="shared" si="11"/>
        <v>13</v>
      </c>
      <c r="C78" s="143" t="s">
        <v>281</v>
      </c>
      <c r="D78" s="144" t="s">
        <v>19</v>
      </c>
      <c r="E78" s="145">
        <v>8</v>
      </c>
      <c r="F78" s="146">
        <v>0</v>
      </c>
      <c r="G78" s="136"/>
      <c r="H78" s="147">
        <f t="shared" si="10"/>
        <v>0</v>
      </c>
      <c r="I78" s="136"/>
      <c r="J78" s="52"/>
      <c r="K78" s="106"/>
      <c r="L78" s="107"/>
      <c r="M78" s="107"/>
      <c r="N78" s="106"/>
      <c r="O78" s="106"/>
      <c r="P78" s="106"/>
      <c r="Q78" s="106"/>
      <c r="R78" s="106"/>
    </row>
    <row r="79" spans="1:18" s="2" customFormat="1" ht="21.6" customHeight="1" x14ac:dyDescent="0.3">
      <c r="A79" s="3"/>
      <c r="B79" s="142">
        <f t="shared" si="11"/>
        <v>14</v>
      </c>
      <c r="C79" s="143" t="s">
        <v>282</v>
      </c>
      <c r="D79" s="144" t="s">
        <v>19</v>
      </c>
      <c r="E79" s="148">
        <v>1</v>
      </c>
      <c r="F79" s="146">
        <v>0</v>
      </c>
      <c r="G79" s="136"/>
      <c r="H79" s="147">
        <f t="shared" si="10"/>
        <v>0</v>
      </c>
      <c r="I79" s="136"/>
      <c r="J79" s="52"/>
      <c r="K79" s="106"/>
      <c r="L79" s="107"/>
      <c r="M79" s="107"/>
      <c r="N79" s="106"/>
      <c r="O79" s="106"/>
      <c r="P79" s="106"/>
      <c r="Q79" s="106"/>
      <c r="R79" s="106"/>
    </row>
    <row r="80" spans="1:18" s="2" customFormat="1" ht="21.6" customHeight="1" x14ac:dyDescent="0.3">
      <c r="A80" s="3"/>
      <c r="B80" s="142">
        <f t="shared" si="11"/>
        <v>15</v>
      </c>
      <c r="C80" s="143" t="s">
        <v>283</v>
      </c>
      <c r="D80" s="144" t="s">
        <v>19</v>
      </c>
      <c r="E80" s="145">
        <v>8</v>
      </c>
      <c r="F80" s="146">
        <v>0</v>
      </c>
      <c r="G80" s="136"/>
      <c r="H80" s="147">
        <f t="shared" si="10"/>
        <v>0</v>
      </c>
      <c r="I80" s="136"/>
      <c r="J80" s="52"/>
      <c r="K80" s="106"/>
      <c r="L80" s="107"/>
      <c r="M80" s="107"/>
      <c r="N80" s="106"/>
      <c r="O80" s="106"/>
      <c r="P80" s="106"/>
      <c r="Q80" s="106"/>
      <c r="R80" s="106"/>
    </row>
    <row r="81" spans="1:18" s="2" customFormat="1" ht="21.6" customHeight="1" x14ac:dyDescent="0.3">
      <c r="A81" s="3"/>
      <c r="B81" s="142">
        <f t="shared" si="11"/>
        <v>16</v>
      </c>
      <c r="C81" s="143" t="s">
        <v>284</v>
      </c>
      <c r="D81" s="144" t="s">
        <v>19</v>
      </c>
      <c r="E81" s="148">
        <v>2</v>
      </c>
      <c r="F81" s="146">
        <v>0</v>
      </c>
      <c r="G81" s="136"/>
      <c r="H81" s="147">
        <f t="shared" si="10"/>
        <v>0</v>
      </c>
      <c r="I81" s="136"/>
      <c r="J81" s="52"/>
      <c r="K81" s="106"/>
      <c r="L81" s="107"/>
      <c r="M81" s="107"/>
      <c r="N81" s="106"/>
      <c r="O81" s="106"/>
      <c r="P81" s="106"/>
      <c r="Q81" s="106"/>
      <c r="R81" s="106"/>
    </row>
    <row r="82" spans="1:18" s="2" customFormat="1" ht="21.6" customHeight="1" x14ac:dyDescent="0.3">
      <c r="A82" s="3"/>
      <c r="B82" s="142">
        <f t="shared" si="11"/>
        <v>17</v>
      </c>
      <c r="C82" s="143" t="s">
        <v>285</v>
      </c>
      <c r="D82" s="144" t="s">
        <v>19</v>
      </c>
      <c r="E82" s="145">
        <v>8</v>
      </c>
      <c r="F82" s="146">
        <v>0</v>
      </c>
      <c r="G82" s="136"/>
      <c r="H82" s="147">
        <f t="shared" si="10"/>
        <v>0</v>
      </c>
      <c r="I82" s="136"/>
      <c r="J82" s="52"/>
    </row>
    <row r="83" spans="1:18" s="2" customFormat="1" ht="21" customHeight="1" x14ac:dyDescent="0.3">
      <c r="A83" s="3"/>
      <c r="B83" s="142">
        <f t="shared" si="11"/>
        <v>18</v>
      </c>
      <c r="C83" s="143" t="s">
        <v>286</v>
      </c>
      <c r="D83" s="144" t="s">
        <v>19</v>
      </c>
      <c r="E83" s="148">
        <v>1</v>
      </c>
      <c r="F83" s="146">
        <v>0</v>
      </c>
      <c r="G83" s="136"/>
      <c r="H83" s="147">
        <f t="shared" si="10"/>
        <v>0</v>
      </c>
      <c r="I83" s="136"/>
      <c r="J83" s="52"/>
    </row>
    <row r="84" spans="1:18" s="2" customFormat="1" ht="21" customHeight="1" x14ac:dyDescent="0.3">
      <c r="A84" s="3"/>
      <c r="B84" s="142">
        <f>B83+1</f>
        <v>19</v>
      </c>
      <c r="C84" s="143" t="s">
        <v>287</v>
      </c>
      <c r="D84" s="144" t="s">
        <v>19</v>
      </c>
      <c r="E84" s="145">
        <v>8</v>
      </c>
      <c r="F84" s="146">
        <v>0</v>
      </c>
      <c r="G84" s="136"/>
      <c r="H84" s="147">
        <f t="shared" si="10"/>
        <v>0</v>
      </c>
      <c r="I84" s="136"/>
      <c r="J84" s="52"/>
    </row>
    <row r="85" spans="1:18" s="2" customFormat="1" ht="21" customHeight="1" x14ac:dyDescent="0.3">
      <c r="A85" s="3"/>
      <c r="B85" s="142">
        <f>B84+1</f>
        <v>20</v>
      </c>
      <c r="C85" s="143" t="s">
        <v>301</v>
      </c>
      <c r="D85" s="144" t="s">
        <v>19</v>
      </c>
      <c r="E85" s="145">
        <v>1</v>
      </c>
      <c r="F85" s="146">
        <v>0</v>
      </c>
      <c r="G85" s="136"/>
      <c r="H85" s="147">
        <f t="shared" ref="H85" si="12">E85*F85</f>
        <v>0</v>
      </c>
      <c r="I85" s="136"/>
      <c r="J85" s="52"/>
    </row>
    <row r="86" spans="1:18" s="2" customFormat="1" ht="21" customHeight="1" x14ac:dyDescent="0.3">
      <c r="A86" s="3"/>
      <c r="B86" s="142">
        <f>B85+1</f>
        <v>21</v>
      </c>
      <c r="C86" s="143" t="s">
        <v>288</v>
      </c>
      <c r="D86" s="144" t="s">
        <v>16</v>
      </c>
      <c r="E86" s="148">
        <v>910</v>
      </c>
      <c r="F86" s="146">
        <v>0</v>
      </c>
      <c r="G86" s="136"/>
      <c r="H86" s="147">
        <f t="shared" si="10"/>
        <v>0</v>
      </c>
      <c r="I86" s="136"/>
      <c r="J86" s="52"/>
    </row>
    <row r="87" spans="1:18" s="2" customFormat="1" ht="21" customHeight="1" x14ac:dyDescent="0.3">
      <c r="A87" s="3"/>
      <c r="B87" s="142">
        <f t="shared" si="11"/>
        <v>22</v>
      </c>
      <c r="C87" s="143" t="s">
        <v>289</v>
      </c>
      <c r="D87" s="144" t="s">
        <v>16</v>
      </c>
      <c r="E87" s="145">
        <v>1785</v>
      </c>
      <c r="F87" s="146">
        <v>0</v>
      </c>
      <c r="G87" s="136"/>
      <c r="H87" s="147">
        <f t="shared" si="10"/>
        <v>0</v>
      </c>
      <c r="I87" s="136"/>
      <c r="J87" s="52"/>
    </row>
    <row r="88" spans="1:18" s="2" customFormat="1" ht="21" customHeight="1" x14ac:dyDescent="0.3">
      <c r="A88" s="3"/>
      <c r="B88" s="142">
        <f t="shared" si="11"/>
        <v>23</v>
      </c>
      <c r="C88" s="143" t="s">
        <v>290</v>
      </c>
      <c r="D88" s="144" t="s">
        <v>19</v>
      </c>
      <c r="E88" s="148">
        <v>1</v>
      </c>
      <c r="F88" s="146">
        <v>0</v>
      </c>
      <c r="G88" s="136"/>
      <c r="H88" s="147">
        <f t="shared" si="10"/>
        <v>0</v>
      </c>
      <c r="I88" s="136"/>
      <c r="J88" s="52"/>
    </row>
    <row r="89" spans="1:18" s="2" customFormat="1" ht="21" customHeight="1" x14ac:dyDescent="0.3">
      <c r="A89" s="3"/>
      <c r="B89" s="142">
        <f t="shared" si="11"/>
        <v>24</v>
      </c>
      <c r="C89" s="143" t="s">
        <v>291</v>
      </c>
      <c r="D89" s="144" t="s">
        <v>19</v>
      </c>
      <c r="E89" s="145">
        <v>1</v>
      </c>
      <c r="F89" s="146">
        <v>0</v>
      </c>
      <c r="G89" s="136"/>
      <c r="H89" s="147">
        <f t="shared" si="10"/>
        <v>0</v>
      </c>
      <c r="I89" s="136"/>
      <c r="J89" s="52"/>
    </row>
    <row r="90" spans="1:18" s="2" customFormat="1" ht="21" customHeight="1" x14ac:dyDescent="0.3">
      <c r="A90" s="3"/>
      <c r="B90" s="142">
        <f t="shared" si="11"/>
        <v>25</v>
      </c>
      <c r="C90" s="143" t="s">
        <v>292</v>
      </c>
      <c r="D90" s="144" t="s">
        <v>19</v>
      </c>
      <c r="E90" s="148">
        <v>1</v>
      </c>
      <c r="F90" s="146">
        <v>0</v>
      </c>
      <c r="G90" s="136"/>
      <c r="H90" s="147">
        <f t="shared" si="10"/>
        <v>0</v>
      </c>
      <c r="I90" s="136"/>
      <c r="J90" s="52"/>
    </row>
    <row r="91" spans="1:18" s="2" customFormat="1" ht="21.6" customHeight="1" x14ac:dyDescent="0.3">
      <c r="A91" s="3"/>
      <c r="B91" s="142">
        <f t="shared" si="11"/>
        <v>26</v>
      </c>
      <c r="C91" s="143" t="s">
        <v>293</v>
      </c>
      <c r="D91" s="144" t="s">
        <v>16</v>
      </c>
      <c r="E91" s="145">
        <v>215</v>
      </c>
      <c r="F91" s="146">
        <v>0</v>
      </c>
      <c r="G91" s="136"/>
      <c r="H91" s="147">
        <f t="shared" si="10"/>
        <v>0</v>
      </c>
      <c r="I91" s="136"/>
      <c r="J91" s="52"/>
    </row>
    <row r="92" spans="1:18" s="2" customFormat="1" ht="21.6" customHeight="1" x14ac:dyDescent="0.3">
      <c r="A92" s="3"/>
      <c r="B92" s="142">
        <f t="shared" si="11"/>
        <v>27</v>
      </c>
      <c r="C92" s="143" t="s">
        <v>294</v>
      </c>
      <c r="D92" s="144" t="s">
        <v>19</v>
      </c>
      <c r="E92" s="148">
        <v>3</v>
      </c>
      <c r="F92" s="146">
        <v>0</v>
      </c>
      <c r="G92" s="136"/>
      <c r="H92" s="147">
        <f t="shared" si="10"/>
        <v>0</v>
      </c>
      <c r="I92" s="136"/>
      <c r="J92" s="52"/>
    </row>
    <row r="93" spans="1:18" s="2" customFormat="1" ht="21.6" customHeight="1" x14ac:dyDescent="0.3">
      <c r="A93" s="3"/>
      <c r="B93" s="142">
        <f t="shared" si="11"/>
        <v>28</v>
      </c>
      <c r="C93" s="143" t="s">
        <v>295</v>
      </c>
      <c r="D93" s="144" t="s">
        <v>19</v>
      </c>
      <c r="E93" s="145">
        <v>2</v>
      </c>
      <c r="F93" s="146">
        <v>0</v>
      </c>
      <c r="G93" s="136"/>
      <c r="H93" s="147">
        <f t="shared" si="10"/>
        <v>0</v>
      </c>
      <c r="I93" s="136"/>
      <c r="J93" s="52"/>
    </row>
    <row r="94" spans="1:18" s="2" customFormat="1" ht="12.6" customHeight="1" x14ac:dyDescent="0.3">
      <c r="A94" s="3"/>
      <c r="B94" s="142"/>
      <c r="C94" s="138"/>
      <c r="D94" s="149"/>
      <c r="E94" s="158"/>
      <c r="F94" s="160"/>
      <c r="G94" s="136"/>
      <c r="H94" s="160"/>
      <c r="I94" s="136"/>
    </row>
    <row r="95" spans="1:18" s="2" customFormat="1" ht="21.6" customHeight="1" x14ac:dyDescent="0.3">
      <c r="A95" s="22"/>
      <c r="B95" s="153"/>
      <c r="C95" s="153"/>
      <c r="D95" s="153"/>
      <c r="E95" s="154"/>
      <c r="F95" s="156" t="s">
        <v>20</v>
      </c>
      <c r="G95" s="141"/>
      <c r="H95" s="157">
        <f>SUM(H66:H93)</f>
        <v>0</v>
      </c>
      <c r="I95" s="141"/>
    </row>
    <row r="96" spans="1:18" s="2" customFormat="1" ht="12.6" customHeight="1" x14ac:dyDescent="0.3">
      <c r="A96" s="3"/>
      <c r="B96" s="138"/>
      <c r="C96" s="138"/>
      <c r="D96" s="138"/>
      <c r="E96" s="149"/>
      <c r="F96" s="138"/>
      <c r="G96" s="138"/>
      <c r="H96" s="138"/>
      <c r="I96" s="136"/>
    </row>
    <row r="97" spans="1:18" s="2" customFormat="1" ht="21.6" customHeight="1" x14ac:dyDescent="0.3">
      <c r="A97" s="22"/>
      <c r="B97" s="167" t="s">
        <v>256</v>
      </c>
      <c r="C97" s="140"/>
      <c r="D97" s="140"/>
      <c r="E97" s="174"/>
      <c r="F97" s="168"/>
      <c r="G97" s="169"/>
      <c r="H97" s="163"/>
      <c r="I97" s="141"/>
      <c r="J97" s="26"/>
    </row>
    <row r="98" spans="1:18" s="2" customFormat="1" ht="21.6" customHeight="1" x14ac:dyDescent="0.3">
      <c r="A98" s="3"/>
      <c r="B98" s="142">
        <v>1</v>
      </c>
      <c r="C98" s="143" t="s">
        <v>253</v>
      </c>
      <c r="D98" s="144" t="s">
        <v>19</v>
      </c>
      <c r="E98" s="148">
        <v>6</v>
      </c>
      <c r="F98" s="146">
        <v>0</v>
      </c>
      <c r="G98" s="136"/>
      <c r="H98" s="147">
        <f>E98*F98</f>
        <v>0</v>
      </c>
      <c r="I98" s="136"/>
      <c r="K98" s="76"/>
      <c r="L98" s="76"/>
      <c r="M98" s="76"/>
      <c r="N98" s="76"/>
      <c r="O98" s="76"/>
      <c r="P98" s="76"/>
      <c r="Q98" s="76"/>
    </row>
    <row r="99" spans="1:18" s="2" customFormat="1" ht="21.6" customHeight="1" x14ac:dyDescent="0.3">
      <c r="A99" s="3"/>
      <c r="B99" s="142">
        <f>B98+1</f>
        <v>2</v>
      </c>
      <c r="C99" s="143" t="s">
        <v>254</v>
      </c>
      <c r="D99" s="144" t="s">
        <v>19</v>
      </c>
      <c r="E99" s="145">
        <v>1</v>
      </c>
      <c r="F99" s="146">
        <v>0</v>
      </c>
      <c r="G99" s="136"/>
      <c r="H99" s="147">
        <f t="shared" ref="H99:H123" si="13">E99*F99</f>
        <v>0</v>
      </c>
      <c r="I99" s="136"/>
      <c r="J99" s="76"/>
      <c r="K99" s="76"/>
      <c r="L99" s="76"/>
      <c r="M99" s="76"/>
      <c r="N99" s="76"/>
      <c r="O99" s="76"/>
      <c r="P99" s="76"/>
      <c r="Q99" s="76"/>
    </row>
    <row r="100" spans="1:18" s="2" customFormat="1" ht="21.6" customHeight="1" x14ac:dyDescent="0.3">
      <c r="A100" s="3"/>
      <c r="B100" s="142">
        <f t="shared" ref="B100:B123" si="14">B99+1</f>
        <v>3</v>
      </c>
      <c r="C100" s="143" t="s">
        <v>255</v>
      </c>
      <c r="D100" s="144" t="s">
        <v>19</v>
      </c>
      <c r="E100" s="148">
        <v>6</v>
      </c>
      <c r="F100" s="146">
        <v>0</v>
      </c>
      <c r="G100" s="136"/>
      <c r="H100" s="147">
        <f t="shared" si="13"/>
        <v>0</v>
      </c>
      <c r="I100" s="136"/>
      <c r="J100" s="76"/>
      <c r="K100" s="76"/>
      <c r="L100" s="76"/>
      <c r="M100" s="76"/>
      <c r="N100" s="76"/>
      <c r="O100" s="76"/>
      <c r="P100" s="76"/>
      <c r="Q100" s="76"/>
      <c r="R100" s="76"/>
    </row>
    <row r="101" spans="1:18" s="2" customFormat="1" ht="21.6" customHeight="1" x14ac:dyDescent="0.3">
      <c r="A101" s="22"/>
      <c r="B101" s="142">
        <f t="shared" si="14"/>
        <v>4</v>
      </c>
      <c r="C101" s="143" t="s">
        <v>257</v>
      </c>
      <c r="D101" s="144" t="s">
        <v>16</v>
      </c>
      <c r="E101" s="145">
        <v>780</v>
      </c>
      <c r="F101" s="146">
        <v>0</v>
      </c>
      <c r="G101" s="136"/>
      <c r="H101" s="147">
        <f t="shared" si="13"/>
        <v>0</v>
      </c>
      <c r="I101" s="141"/>
      <c r="J101" s="76"/>
    </row>
    <row r="102" spans="1:18" s="2" customFormat="1" ht="21.6" customHeight="1" x14ac:dyDescent="0.3">
      <c r="A102" s="22"/>
      <c r="B102" s="142">
        <f t="shared" si="14"/>
        <v>5</v>
      </c>
      <c r="C102" s="143" t="s">
        <v>258</v>
      </c>
      <c r="D102" s="144" t="s">
        <v>16</v>
      </c>
      <c r="E102" s="148">
        <v>72</v>
      </c>
      <c r="F102" s="146">
        <v>0</v>
      </c>
      <c r="G102" s="136"/>
      <c r="H102" s="147">
        <f t="shared" si="13"/>
        <v>0</v>
      </c>
      <c r="I102" s="141"/>
      <c r="J102" s="76"/>
    </row>
    <row r="103" spans="1:18" s="2" customFormat="1" ht="21.6" customHeight="1" x14ac:dyDescent="0.3">
      <c r="A103" s="22"/>
      <c r="B103" s="142">
        <f t="shared" si="14"/>
        <v>6</v>
      </c>
      <c r="C103" s="143" t="s">
        <v>259</v>
      </c>
      <c r="D103" s="144" t="s">
        <v>19</v>
      </c>
      <c r="E103" s="145">
        <v>4</v>
      </c>
      <c r="F103" s="146">
        <v>0</v>
      </c>
      <c r="G103" s="136"/>
      <c r="H103" s="147">
        <f t="shared" si="13"/>
        <v>0</v>
      </c>
      <c r="I103" s="141"/>
      <c r="J103" s="76"/>
    </row>
    <row r="104" spans="1:18" s="2" customFormat="1" ht="21.6" customHeight="1" x14ac:dyDescent="0.3">
      <c r="A104" s="22"/>
      <c r="B104" s="142">
        <f t="shared" si="14"/>
        <v>7</v>
      </c>
      <c r="C104" s="143" t="s">
        <v>260</v>
      </c>
      <c r="D104" s="144" t="s">
        <v>19</v>
      </c>
      <c r="E104" s="148">
        <v>4</v>
      </c>
      <c r="F104" s="146">
        <v>0</v>
      </c>
      <c r="G104" s="136"/>
      <c r="H104" s="147">
        <f t="shared" si="13"/>
        <v>0</v>
      </c>
      <c r="I104" s="141"/>
      <c r="J104" s="76"/>
    </row>
    <row r="105" spans="1:18" s="2" customFormat="1" ht="21.6" customHeight="1" x14ac:dyDescent="0.3">
      <c r="A105" s="22"/>
      <c r="B105" s="142">
        <f t="shared" si="14"/>
        <v>8</v>
      </c>
      <c r="C105" s="143" t="s">
        <v>261</v>
      </c>
      <c r="D105" s="144" t="s">
        <v>19</v>
      </c>
      <c r="E105" s="145">
        <v>1</v>
      </c>
      <c r="F105" s="146">
        <v>0</v>
      </c>
      <c r="G105" s="136"/>
      <c r="H105" s="147">
        <f t="shared" si="13"/>
        <v>0</v>
      </c>
      <c r="I105" s="141"/>
      <c r="J105" s="76"/>
    </row>
    <row r="106" spans="1:18" s="2" customFormat="1" ht="21.6" customHeight="1" x14ac:dyDescent="0.3">
      <c r="A106" s="22"/>
      <c r="B106" s="142">
        <f t="shared" si="14"/>
        <v>9</v>
      </c>
      <c r="C106" s="143" t="s">
        <v>262</v>
      </c>
      <c r="D106" s="144" t="s">
        <v>16</v>
      </c>
      <c r="E106" s="148">
        <v>2424</v>
      </c>
      <c r="F106" s="146">
        <v>0</v>
      </c>
      <c r="G106" s="136"/>
      <c r="H106" s="147">
        <f t="shared" si="13"/>
        <v>0</v>
      </c>
      <c r="I106" s="141"/>
      <c r="J106" s="76"/>
    </row>
    <row r="107" spans="1:18" s="2" customFormat="1" ht="21.6" customHeight="1" x14ac:dyDescent="0.3">
      <c r="A107" s="22"/>
      <c r="B107" s="142">
        <f t="shared" si="14"/>
        <v>10</v>
      </c>
      <c r="C107" s="143" t="s">
        <v>263</v>
      </c>
      <c r="D107" s="144" t="s">
        <v>16</v>
      </c>
      <c r="E107" s="145">
        <v>731</v>
      </c>
      <c r="F107" s="146">
        <v>0</v>
      </c>
      <c r="G107" s="136"/>
      <c r="H107" s="147">
        <f t="shared" si="13"/>
        <v>0</v>
      </c>
      <c r="I107" s="141"/>
      <c r="J107" s="76"/>
    </row>
    <row r="108" spans="1:18" s="2" customFormat="1" ht="21.6" customHeight="1" x14ac:dyDescent="0.3">
      <c r="A108" s="22"/>
      <c r="B108" s="142">
        <f t="shared" si="14"/>
        <v>11</v>
      </c>
      <c r="C108" s="143" t="s">
        <v>264</v>
      </c>
      <c r="D108" s="144" t="s">
        <v>16</v>
      </c>
      <c r="E108" s="148">
        <v>36</v>
      </c>
      <c r="F108" s="146">
        <v>0</v>
      </c>
      <c r="G108" s="136"/>
      <c r="H108" s="147">
        <f t="shared" si="13"/>
        <v>0</v>
      </c>
      <c r="I108" s="141"/>
      <c r="J108" s="76"/>
    </row>
    <row r="109" spans="1:18" s="2" customFormat="1" ht="21.6" customHeight="1" x14ac:dyDescent="0.3">
      <c r="A109" s="22"/>
      <c r="B109" s="142">
        <f t="shared" si="14"/>
        <v>12</v>
      </c>
      <c r="C109" s="143" t="s">
        <v>265</v>
      </c>
      <c r="D109" s="144" t="s">
        <v>19</v>
      </c>
      <c r="E109" s="145">
        <v>2</v>
      </c>
      <c r="F109" s="146">
        <v>0</v>
      </c>
      <c r="G109" s="136"/>
      <c r="H109" s="147">
        <f t="shared" si="13"/>
        <v>0</v>
      </c>
      <c r="I109" s="141"/>
      <c r="J109" s="76"/>
    </row>
    <row r="110" spans="1:18" s="2" customFormat="1" ht="21.6" customHeight="1" x14ac:dyDescent="0.3">
      <c r="A110" s="22"/>
      <c r="B110" s="142">
        <f t="shared" si="14"/>
        <v>13</v>
      </c>
      <c r="C110" s="143" t="s">
        <v>266</v>
      </c>
      <c r="D110" s="144" t="s">
        <v>19</v>
      </c>
      <c r="E110" s="148">
        <v>2</v>
      </c>
      <c r="F110" s="146">
        <v>0</v>
      </c>
      <c r="G110" s="136"/>
      <c r="H110" s="147">
        <f t="shared" si="13"/>
        <v>0</v>
      </c>
      <c r="I110" s="141"/>
      <c r="J110" s="76"/>
    </row>
    <row r="111" spans="1:18" s="2" customFormat="1" ht="21.6" customHeight="1" x14ac:dyDescent="0.3">
      <c r="A111" s="22"/>
      <c r="B111" s="142">
        <f t="shared" si="14"/>
        <v>14</v>
      </c>
      <c r="C111" s="143" t="s">
        <v>267</v>
      </c>
      <c r="D111" s="144" t="s">
        <v>16</v>
      </c>
      <c r="E111" s="145">
        <v>4520</v>
      </c>
      <c r="F111" s="146">
        <v>0</v>
      </c>
      <c r="G111" s="136"/>
      <c r="H111" s="147">
        <f t="shared" si="13"/>
        <v>0</v>
      </c>
      <c r="I111" s="141"/>
      <c r="J111" s="76"/>
    </row>
    <row r="112" spans="1:18" s="2" customFormat="1" ht="21.6" customHeight="1" x14ac:dyDescent="0.3">
      <c r="A112" s="22"/>
      <c r="B112" s="142">
        <f t="shared" si="14"/>
        <v>15</v>
      </c>
      <c r="C112" s="143" t="s">
        <v>268</v>
      </c>
      <c r="D112" s="144" t="s">
        <v>19</v>
      </c>
      <c r="E112" s="148">
        <v>1</v>
      </c>
      <c r="F112" s="146">
        <v>0</v>
      </c>
      <c r="G112" s="136"/>
      <c r="H112" s="147">
        <f t="shared" si="13"/>
        <v>0</v>
      </c>
      <c r="I112" s="141"/>
      <c r="J112" s="76"/>
    </row>
    <row r="113" spans="1:10" s="26" customFormat="1" ht="21.6" customHeight="1" x14ac:dyDescent="0.3">
      <c r="A113" s="3"/>
      <c r="B113" s="142">
        <f t="shared" si="14"/>
        <v>16</v>
      </c>
      <c r="C113" s="143" t="s">
        <v>269</v>
      </c>
      <c r="D113" s="144" t="s">
        <v>16</v>
      </c>
      <c r="E113" s="145">
        <v>2798</v>
      </c>
      <c r="F113" s="146">
        <v>0</v>
      </c>
      <c r="G113" s="136"/>
      <c r="H113" s="147">
        <f t="shared" si="13"/>
        <v>0</v>
      </c>
      <c r="I113" s="136"/>
      <c r="J113" s="76"/>
    </row>
    <row r="114" spans="1:10" s="2" customFormat="1" ht="21.6" customHeight="1" x14ac:dyDescent="0.3">
      <c r="A114" s="3"/>
      <c r="B114" s="142">
        <f t="shared" si="14"/>
        <v>17</v>
      </c>
      <c r="C114" s="143" t="s">
        <v>270</v>
      </c>
      <c r="D114" s="144" t="s">
        <v>16</v>
      </c>
      <c r="E114" s="148">
        <v>4520</v>
      </c>
      <c r="F114" s="146">
        <v>0</v>
      </c>
      <c r="G114" s="136"/>
      <c r="H114" s="147">
        <f t="shared" si="13"/>
        <v>0</v>
      </c>
      <c r="I114" s="136"/>
      <c r="J114" s="76"/>
    </row>
    <row r="115" spans="1:10" s="26" customFormat="1" ht="18.600000000000001" customHeight="1" x14ac:dyDescent="0.3">
      <c r="A115" s="3"/>
      <c r="B115" s="142">
        <f t="shared" si="14"/>
        <v>18</v>
      </c>
      <c r="C115" s="143" t="s">
        <v>271</v>
      </c>
      <c r="D115" s="144" t="s">
        <v>19</v>
      </c>
      <c r="E115" s="145">
        <v>39</v>
      </c>
      <c r="F115" s="146">
        <v>0</v>
      </c>
      <c r="G115" s="136"/>
      <c r="H115" s="147">
        <f t="shared" si="13"/>
        <v>0</v>
      </c>
      <c r="I115" s="138"/>
      <c r="J115" s="76"/>
    </row>
    <row r="116" spans="1:10" s="2" customFormat="1" ht="21.6" customHeight="1" x14ac:dyDescent="0.3">
      <c r="A116" s="3"/>
      <c r="B116" s="142">
        <f t="shared" si="14"/>
        <v>19</v>
      </c>
      <c r="C116" s="143" t="s">
        <v>272</v>
      </c>
      <c r="D116" s="144" t="s">
        <v>19</v>
      </c>
      <c r="E116" s="148">
        <v>236</v>
      </c>
      <c r="F116" s="146">
        <v>0</v>
      </c>
      <c r="G116" s="136"/>
      <c r="H116" s="147">
        <f t="shared" si="13"/>
        <v>0</v>
      </c>
      <c r="I116" s="138"/>
      <c r="J116" s="76"/>
    </row>
    <row r="117" spans="1:10" s="2" customFormat="1" ht="21.6" customHeight="1" x14ac:dyDescent="0.3">
      <c r="A117" s="3"/>
      <c r="B117" s="142">
        <f t="shared" si="14"/>
        <v>20</v>
      </c>
      <c r="C117" s="143" t="s">
        <v>273</v>
      </c>
      <c r="D117" s="144" t="s">
        <v>16</v>
      </c>
      <c r="E117" s="145">
        <v>5840</v>
      </c>
      <c r="F117" s="146">
        <v>0</v>
      </c>
      <c r="G117" s="136"/>
      <c r="H117" s="147">
        <f t="shared" si="13"/>
        <v>0</v>
      </c>
      <c r="I117" s="136"/>
      <c r="J117" s="76"/>
    </row>
    <row r="118" spans="1:10" s="2" customFormat="1" ht="21.6" customHeight="1" x14ac:dyDescent="0.3">
      <c r="A118" s="3"/>
      <c r="B118" s="142">
        <f t="shared" si="14"/>
        <v>21</v>
      </c>
      <c r="C118" s="143" t="s">
        <v>274</v>
      </c>
      <c r="D118" s="144" t="s">
        <v>16</v>
      </c>
      <c r="E118" s="148">
        <v>6944</v>
      </c>
      <c r="F118" s="146">
        <v>0</v>
      </c>
      <c r="G118" s="136"/>
      <c r="H118" s="147">
        <f t="shared" si="13"/>
        <v>0</v>
      </c>
      <c r="I118" s="136"/>
      <c r="J118" s="76"/>
    </row>
    <row r="119" spans="1:10" s="2" customFormat="1" ht="21.6" customHeight="1" x14ac:dyDescent="0.3">
      <c r="A119" s="3"/>
      <c r="B119" s="142">
        <f t="shared" si="14"/>
        <v>22</v>
      </c>
      <c r="C119" s="143" t="s">
        <v>275</v>
      </c>
      <c r="D119" s="144" t="s">
        <v>16</v>
      </c>
      <c r="E119" s="145">
        <v>731</v>
      </c>
      <c r="F119" s="146">
        <v>0</v>
      </c>
      <c r="G119" s="136"/>
      <c r="H119" s="147">
        <f t="shared" si="13"/>
        <v>0</v>
      </c>
      <c r="I119" s="136"/>
      <c r="J119" s="76"/>
    </row>
    <row r="120" spans="1:10" s="26" customFormat="1" ht="21.6" customHeight="1" x14ac:dyDescent="0.3">
      <c r="A120" s="3"/>
      <c r="B120" s="142">
        <f t="shared" si="14"/>
        <v>23</v>
      </c>
      <c r="C120" s="143" t="s">
        <v>276</v>
      </c>
      <c r="D120" s="144" t="s">
        <v>16</v>
      </c>
      <c r="E120" s="148">
        <v>36</v>
      </c>
      <c r="F120" s="146">
        <v>0</v>
      </c>
      <c r="G120" s="136"/>
      <c r="H120" s="147">
        <f t="shared" si="13"/>
        <v>0</v>
      </c>
      <c r="I120" s="136"/>
      <c r="J120" s="76"/>
    </row>
    <row r="121" spans="1:10" s="2" customFormat="1" ht="21.6" customHeight="1" x14ac:dyDescent="0.3">
      <c r="A121" s="3"/>
      <c r="B121" s="142">
        <f t="shared" si="14"/>
        <v>24</v>
      </c>
      <c r="C121" s="143" t="s">
        <v>277</v>
      </c>
      <c r="D121" s="144" t="s">
        <v>19</v>
      </c>
      <c r="E121" s="145">
        <v>2</v>
      </c>
      <c r="F121" s="146">
        <v>0</v>
      </c>
      <c r="G121" s="136"/>
      <c r="H121" s="147">
        <f t="shared" si="13"/>
        <v>0</v>
      </c>
      <c r="I121" s="136"/>
      <c r="J121" s="76"/>
    </row>
    <row r="122" spans="1:10" s="26" customFormat="1" ht="18.600000000000001" customHeight="1" x14ac:dyDescent="0.3">
      <c r="A122" s="3"/>
      <c r="B122" s="142">
        <f t="shared" si="14"/>
        <v>25</v>
      </c>
      <c r="C122" s="143" t="s">
        <v>278</v>
      </c>
      <c r="D122" s="144" t="s">
        <v>19</v>
      </c>
      <c r="E122" s="148">
        <v>2</v>
      </c>
      <c r="F122" s="146">
        <v>0</v>
      </c>
      <c r="G122" s="136"/>
      <c r="H122" s="147">
        <f t="shared" si="13"/>
        <v>0</v>
      </c>
      <c r="I122" s="138"/>
      <c r="J122" s="76"/>
    </row>
    <row r="123" spans="1:10" s="2" customFormat="1" ht="21.6" customHeight="1" x14ac:dyDescent="0.3">
      <c r="A123" s="3"/>
      <c r="B123" s="142">
        <f t="shared" si="14"/>
        <v>26</v>
      </c>
      <c r="C123" s="143" t="s">
        <v>279</v>
      </c>
      <c r="D123" s="144" t="s">
        <v>19</v>
      </c>
      <c r="E123" s="145">
        <v>1</v>
      </c>
      <c r="F123" s="146">
        <v>0</v>
      </c>
      <c r="G123" s="136"/>
      <c r="H123" s="147">
        <f t="shared" si="13"/>
        <v>0</v>
      </c>
      <c r="I123" s="138"/>
      <c r="J123" s="76"/>
    </row>
    <row r="124" spans="1:10" s="2" customFormat="1" ht="12.6" customHeight="1" x14ac:dyDescent="0.3">
      <c r="A124" s="3"/>
      <c r="B124" s="142"/>
      <c r="C124" s="138"/>
      <c r="D124" s="149"/>
      <c r="E124" s="158"/>
      <c r="F124" s="150"/>
      <c r="G124" s="136"/>
      <c r="H124" s="151"/>
      <c r="I124" s="136"/>
    </row>
    <row r="125" spans="1:10" s="2" customFormat="1" ht="21.6" customHeight="1" x14ac:dyDescent="0.3">
      <c r="A125" s="22"/>
      <c r="B125" s="165"/>
      <c r="C125" s="153"/>
      <c r="D125" s="154"/>
      <c r="E125" s="155"/>
      <c r="F125" s="156" t="s">
        <v>20</v>
      </c>
      <c r="G125" s="141"/>
      <c r="H125" s="157">
        <f>SUM(H98:H123)</f>
        <v>0</v>
      </c>
      <c r="I125" s="141"/>
      <c r="J125" s="71"/>
    </row>
    <row r="126" spans="1:10" s="2" customFormat="1" ht="12.6" customHeight="1" thickBot="1" x14ac:dyDescent="0.35">
      <c r="A126" s="3"/>
      <c r="B126" s="138"/>
      <c r="C126" s="138"/>
      <c r="D126" s="138"/>
      <c r="E126" s="175"/>
      <c r="F126" s="159"/>
      <c r="G126" s="136"/>
      <c r="H126" s="160"/>
      <c r="I126" s="136"/>
    </row>
    <row r="127" spans="1:10" s="2" customFormat="1" ht="21.6" customHeight="1" thickBot="1" x14ac:dyDescent="0.35">
      <c r="A127" s="22"/>
      <c r="B127" s="224" t="s">
        <v>296</v>
      </c>
      <c r="C127" s="224"/>
      <c r="D127" s="224"/>
      <c r="E127" s="224"/>
      <c r="F127" s="224"/>
      <c r="G127" s="176"/>
      <c r="H127" s="177">
        <f>SUM(H125,H95,H63,H46,H36)</f>
        <v>0</v>
      </c>
      <c r="I127" s="141"/>
    </row>
    <row r="128" spans="1:10" s="2" customFormat="1" ht="21.6" customHeight="1" x14ac:dyDescent="0.3">
      <c r="A128" s="22"/>
      <c r="B128" s="105"/>
      <c r="C128" s="100"/>
      <c r="D128" s="100"/>
      <c r="E128" s="95"/>
      <c r="F128" s="104"/>
      <c r="G128" s="22"/>
      <c r="H128" s="103"/>
      <c r="I128" s="25"/>
    </row>
    <row r="129" spans="1:11" s="2" customFormat="1" ht="21" customHeight="1" x14ac:dyDescent="0.3">
      <c r="B129" s="74"/>
      <c r="C129" s="75"/>
      <c r="D129" s="76"/>
      <c r="E129" s="77"/>
      <c r="F129" s="72"/>
      <c r="G129" s="3"/>
      <c r="H129" s="73"/>
      <c r="I129" s="21"/>
    </row>
    <row r="130" spans="1:11" s="2" customFormat="1" ht="21" customHeight="1" x14ac:dyDescent="0.3">
      <c r="A130" s="3"/>
      <c r="B130" s="74"/>
      <c r="D130" s="76"/>
      <c r="E130" s="44"/>
      <c r="F130" s="59"/>
      <c r="G130" s="3"/>
      <c r="H130" s="73"/>
      <c r="I130" s="21"/>
      <c r="J130" s="26"/>
    </row>
    <row r="131" spans="1:11" s="26" customFormat="1" ht="15.6" x14ac:dyDescent="0.3">
      <c r="A131" s="22"/>
      <c r="E131" s="95"/>
      <c r="F131" s="92"/>
      <c r="G131" s="22"/>
      <c r="H131" s="103"/>
      <c r="I131" s="25"/>
      <c r="J131" s="2"/>
    </row>
    <row r="132" spans="1:11" s="2" customFormat="1" x14ac:dyDescent="0.3"/>
    <row r="133" spans="1:11" s="2" customFormat="1" ht="21.45" customHeight="1" x14ac:dyDescent="0.3"/>
    <row r="134" spans="1:11" s="2" customFormat="1" ht="21.6" customHeight="1" x14ac:dyDescent="0.3">
      <c r="K134" s="2" t="s">
        <v>129</v>
      </c>
    </row>
    <row r="135" spans="1:11" s="2" customFormat="1" ht="21.45" customHeight="1" x14ac:dyDescent="0.3"/>
    <row r="136" spans="1:11" s="2" customFormat="1" ht="21.6" customHeight="1" x14ac:dyDescent="0.3"/>
    <row r="137" spans="1:11" s="2" customFormat="1" ht="21.6" customHeight="1" x14ac:dyDescent="0.3"/>
    <row r="138" spans="1:11" s="2" customFormat="1" ht="21.6" customHeight="1" x14ac:dyDescent="0.3">
      <c r="J138"/>
    </row>
    <row r="139" spans="1:11" ht="21.6" customHeight="1" x14ac:dyDescent="0.3"/>
    <row r="140" spans="1:11" ht="21.6" customHeight="1" x14ac:dyDescent="0.3"/>
    <row r="141" spans="1:11" ht="21.6" customHeight="1" x14ac:dyDescent="0.3"/>
    <row r="142" spans="1:11" ht="21.6" customHeight="1" x14ac:dyDescent="0.3"/>
    <row r="143" spans="1:11" ht="21.6" customHeight="1" x14ac:dyDescent="0.3"/>
    <row r="144" spans="1:11" ht="21.6" customHeight="1" x14ac:dyDescent="0.3"/>
    <row r="145" ht="21.6" customHeight="1" x14ac:dyDescent="0.3"/>
    <row r="146" ht="10.65" customHeight="1" x14ac:dyDescent="0.3"/>
    <row r="147" ht="21.6" customHeight="1" x14ac:dyDescent="0.3"/>
    <row r="149" ht="21.6" customHeight="1" x14ac:dyDescent="0.3"/>
  </sheetData>
  <protectedRanges>
    <protectedRange password="DA9B" sqref="C66:D66 C39:E44" name="Range1_1"/>
  </protectedRanges>
  <mergeCells count="15">
    <mergeCell ref="B21:C21"/>
    <mergeCell ref="B23:C23"/>
    <mergeCell ref="B127:F127"/>
    <mergeCell ref="D8:F8"/>
    <mergeCell ref="G10:H10"/>
    <mergeCell ref="G12:H12"/>
    <mergeCell ref="B13:I13"/>
    <mergeCell ref="B14:I14"/>
    <mergeCell ref="B15:I15"/>
    <mergeCell ref="D7:F7"/>
    <mergeCell ref="B2:H2"/>
    <mergeCell ref="D5:F5"/>
    <mergeCell ref="D6:H6"/>
    <mergeCell ref="B1:H1"/>
    <mergeCell ref="B3:H3"/>
  </mergeCells>
  <pageMargins left="0.5" right="0.5" top="0.5" bottom="0.75" header="0.3" footer="0.3"/>
  <pageSetup scale="73" fitToHeight="0" orientation="portrait" r:id="rId1"/>
  <headerFooter>
    <oddFooter>&amp;C&amp;"Aptos,Regular"&amp;10&amp;P of &amp;N&amp;R&amp;"Aptos,Italic"&amp;8Mayfair - &amp;A - Bid Form &amp;"Aptos,Bold Italic"&amp;KC00000(Addend1)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A07B4B88D4774D9EB6939B4C3DB633" ma:contentTypeVersion="20" ma:contentTypeDescription="Create a new document." ma:contentTypeScope="" ma:versionID="13ea12fed831164bdf3196695aaf30f1">
  <xsd:schema xmlns:xsd="http://www.w3.org/2001/XMLSchema" xmlns:xs="http://www.w3.org/2001/XMLSchema" xmlns:p="http://schemas.microsoft.com/office/2006/metadata/properties" xmlns:ns2="1125f2ea-6fa4-4e93-aa7d-373e866caefb" xmlns:ns3="c862b2bd-0d6d-4f83-851d-0653fdf54da5" targetNamespace="http://schemas.microsoft.com/office/2006/metadata/properties" ma:root="true" ma:fieldsID="ccd0b3a3a029d0ee8e535eab225e603f" ns2:_="" ns3:_="">
    <xsd:import namespace="1125f2ea-6fa4-4e93-aa7d-373e866caefb"/>
    <xsd:import namespace="c862b2bd-0d6d-4f83-851d-0653fdf54d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BusinessUser"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JobNumber" minOccurs="0"/>
                <xsd:element ref="ns3:LOOK"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5f2ea-6fa4-4e93-aa7d-373e866cae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fc94ef9-f67c-4b6e-a0fe-e436fba2aef6}" ma:internalName="TaxCatchAll" ma:showField="CatchAllData" ma:web="1125f2ea-6fa4-4e93-aa7d-373e866cae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62b2bd-0d6d-4f83-851d-0653fdf54da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BusinessUser" ma:index="14" nillable="true" ma:displayName="Business User" ma:format="Dropdown" ma:list="UserInfo" ma:SharePointGroup="0" ma:internalName="BusinessU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d14d0c-3e4c-4726-b891-7456bf9f613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JobNumber" ma:index="24" nillable="true" ma:displayName="Job Number" ma:description="Job Number" ma:format="Dropdown" ma:internalName="JobNumber" ma:percentage="FALSE">
      <xsd:simpleType>
        <xsd:restriction base="dms:Number"/>
      </xsd:simpleType>
    </xsd:element>
    <xsd:element name="LOOK" ma:index="25" nillable="true" ma:displayName="LOOK" ma:format="Dropdown" ma:list="e22ac746-fabb-464b-b3ce-ed53a4b687cb" ma:internalName="LOOK" ma:showField="Modified">
      <xsd:simpleType>
        <xsd:restriction base="dms:Lookup"/>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25f2ea-6fa4-4e93-aa7d-373e866caefb" xsi:nil="true"/>
    <lcf76f155ced4ddcb4097134ff3c332f xmlns="c862b2bd-0d6d-4f83-851d-0653fdf54da5">
      <Terms xmlns="http://schemas.microsoft.com/office/infopath/2007/PartnerControls"/>
    </lcf76f155ced4ddcb4097134ff3c332f>
    <BusinessUser xmlns="c862b2bd-0d6d-4f83-851d-0653fdf54da5">
      <UserInfo>
        <DisplayName/>
        <AccountId xsi:nil="true"/>
        <AccountType/>
      </UserInfo>
    </BusinessUser>
    <LOOK xmlns="c862b2bd-0d6d-4f83-851d-0653fdf54da5" xsi:nil="true"/>
    <JobNumber xmlns="c862b2bd-0d6d-4f83-851d-0653fdf54da5" xsi:nil="true"/>
  </documentManagement>
</p:properties>
</file>

<file path=customXml/itemProps1.xml><?xml version="1.0" encoding="utf-8"?>
<ds:datastoreItem xmlns:ds="http://schemas.openxmlformats.org/officeDocument/2006/customXml" ds:itemID="{BC2AAA50-5E15-4B0B-A5CC-6D2A0D8B186C}"/>
</file>

<file path=customXml/itemProps2.xml><?xml version="1.0" encoding="utf-8"?>
<ds:datastoreItem xmlns:ds="http://schemas.openxmlformats.org/officeDocument/2006/customXml" ds:itemID="{A2DF83A5-ABC8-4F6E-89AB-48DE8949E063}"/>
</file>

<file path=customXml/itemProps3.xml><?xml version="1.0" encoding="utf-8"?>
<ds:datastoreItem xmlns:ds="http://schemas.openxmlformats.org/officeDocument/2006/customXml" ds:itemID="{411E82D0-DC3C-4053-BF1C-757418D8FE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6M-1</vt:lpstr>
      <vt:lpstr>8M-1</vt:lpstr>
      <vt:lpstr>GALM ROAD PH 4</vt:lpstr>
      <vt:lpstr>ROYAL ALBATROSS</vt:lpstr>
      <vt:lpstr>SH 211 TURN LANES AT GALM RD</vt:lpstr>
      <vt:lpstr>'6M-1'!Print_Area</vt:lpstr>
      <vt:lpstr>'8M-1'!Print_Area</vt:lpstr>
      <vt:lpstr>'GALM ROAD PH 4'!Print_Area</vt:lpstr>
      <vt:lpstr>'ROYAL ALBATROSS'!Print_Area</vt:lpstr>
      <vt:lpstr>'SH 211 TURN LANES AT GALM RD'!Print_Area</vt:lpstr>
      <vt:lpstr>'6M-1'!Print_Titles</vt:lpstr>
      <vt:lpstr>'8M-1'!Print_Titles</vt:lpstr>
      <vt:lpstr>'GALM ROAD PH 4'!Print_Titles</vt:lpstr>
      <vt:lpstr>'ROYAL ALBATROSS'!Print_Titles</vt:lpstr>
      <vt:lpstr>'SH 211 TURN LANES AT GALM 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 Kizer @PD</dc:creator>
  <cp:lastModifiedBy>Connie Yett</cp:lastModifiedBy>
  <cp:lastPrinted>2026-01-15T15:24:21Z</cp:lastPrinted>
  <dcterms:created xsi:type="dcterms:W3CDTF">2020-01-09T21:48:05Z</dcterms:created>
  <dcterms:modified xsi:type="dcterms:W3CDTF">2026-01-15T15:25:20Z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0x010100F8A07B4B88D4774D9EB6939B4C3DB633</vt:lpwstr>
  </property>
</Properties>
</file>