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da.alexander\Desktop\"/>
    </mc:Choice>
  </mc:AlternateContent>
  <xr:revisionPtr revIDLastSave="0" documentId="8_{BC60E592-C4D1-436F-BA8F-FCA1909AE7D5}" xr6:coauthVersionLast="47" xr6:coauthVersionMax="47" xr10:uidLastSave="{00000000-0000-0000-0000-000000000000}"/>
  <bookViews>
    <workbookView xWindow="-120" yWindow="-120" windowWidth="29040" windowHeight="15720" xr2:uid="{6A9374F7-6182-40D3-9CE5-F62AEC8B1BB5}"/>
  </bookViews>
  <sheets>
    <sheet name="UNIT 1" sheetId="5" r:id="rId1"/>
    <sheet name="FITTINGS" sheetId="6" state="hidden" r:id="rId2"/>
    <sheet name="Sewer Depth" sheetId="7" state="hidden" r:id="rId3"/>
  </sheets>
  <definedNames>
    <definedName name="_xlnm.Print_Area" localSheetId="0">'UNIT 1'!$A$1:$N$181</definedName>
    <definedName name="validation_list">OFFSET(#REF!,,,COUNTIF(#REF!,"?*"))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5" l="1"/>
  <c r="Q319" i="6"/>
  <c r="Q318" i="6"/>
  <c r="Q317" i="6"/>
  <c r="Q320" i="6" s="1"/>
  <c r="Q316" i="6"/>
  <c r="Q311" i="6"/>
  <c r="Q310" i="6"/>
  <c r="Q309" i="6"/>
  <c r="Q308" i="6"/>
  <c r="Q307" i="6"/>
  <c r="Q306" i="6"/>
  <c r="Q305" i="6"/>
  <c r="Q304" i="6"/>
  <c r="Q303" i="6"/>
  <c r="Q302" i="6"/>
  <c r="Q301" i="6"/>
  <c r="Q300" i="6"/>
  <c r="Q299" i="6"/>
  <c r="Q298" i="6"/>
  <c r="Q297" i="6"/>
  <c r="Q296" i="6"/>
  <c r="Q295" i="6"/>
  <c r="Q294" i="6"/>
  <c r="Q293" i="6"/>
  <c r="Q292" i="6"/>
  <c r="Q291" i="6"/>
  <c r="Q286" i="6"/>
  <c r="Q287" i="6" s="1"/>
  <c r="Q281" i="6"/>
  <c r="Q280" i="6"/>
  <c r="Q279" i="6"/>
  <c r="Q278" i="6"/>
  <c r="Q277" i="6"/>
  <c r="Q276" i="6"/>
  <c r="Q275" i="6"/>
  <c r="Q274" i="6"/>
  <c r="Q273" i="6"/>
  <c r="Q272" i="6"/>
  <c r="Q271" i="6"/>
  <c r="Q270" i="6"/>
  <c r="Q269" i="6"/>
  <c r="Q268" i="6"/>
  <c r="Q267" i="6"/>
  <c r="Q266" i="6"/>
  <c r="Q265" i="6"/>
  <c r="Q264" i="6"/>
  <c r="Q263" i="6"/>
  <c r="Q282" i="6" s="1"/>
  <c r="Q262" i="6"/>
  <c r="Q261" i="6"/>
  <c r="Q260" i="6"/>
  <c r="Q259" i="6"/>
  <c r="Q258" i="6"/>
  <c r="Q257" i="6"/>
  <c r="Q256" i="6"/>
  <c r="Q255" i="6"/>
  <c r="Q254" i="6"/>
  <c r="Q253" i="6"/>
  <c r="Q252" i="6"/>
  <c r="Q247" i="6"/>
  <c r="Q246" i="6"/>
  <c r="Q245" i="6"/>
  <c r="Q244" i="6"/>
  <c r="Q243" i="6"/>
  <c r="Q242" i="6"/>
  <c r="Q241" i="6"/>
  <c r="Q240" i="6"/>
  <c r="Q239" i="6"/>
  <c r="Q238" i="6"/>
  <c r="Q237" i="6"/>
  <c r="Q236" i="6"/>
  <c r="Q235" i="6"/>
  <c r="Q234" i="6"/>
  <c r="Q233" i="6"/>
  <c r="Q232" i="6"/>
  <c r="Q231" i="6"/>
  <c r="Q230" i="6"/>
  <c r="Q229" i="6"/>
  <c r="Q228" i="6"/>
  <c r="Q248" i="6" s="1"/>
  <c r="Q223" i="6"/>
  <c r="Q222" i="6"/>
  <c r="Q221" i="6"/>
  <c r="Q220" i="6"/>
  <c r="Q219" i="6"/>
  <c r="Q218" i="6"/>
  <c r="Q217" i="6"/>
  <c r="Q216" i="6"/>
  <c r="Q215" i="6"/>
  <c r="Q214" i="6"/>
  <c r="Q224" i="6" s="1"/>
  <c r="Q209" i="6"/>
  <c r="Q208" i="6"/>
  <c r="Q207" i="6"/>
  <c r="Q206" i="6"/>
  <c r="Q210" i="6" s="1"/>
  <c r="Q205" i="6"/>
  <c r="Q200" i="6"/>
  <c r="Q199" i="6"/>
  <c r="Q198" i="6"/>
  <c r="Q197" i="6"/>
  <c r="Q196" i="6"/>
  <c r="Q195" i="6"/>
  <c r="Q194" i="6"/>
  <c r="Q193" i="6"/>
  <c r="Q192" i="6"/>
  <c r="Q191" i="6"/>
  <c r="Q201" i="6" s="1"/>
  <c r="Q186" i="6"/>
  <c r="Q185" i="6"/>
  <c r="Q184" i="6"/>
  <c r="Q187" i="6" s="1"/>
  <c r="Q183" i="6"/>
  <c r="Q182" i="6"/>
  <c r="Q181" i="6"/>
  <c r="Q180" i="6"/>
  <c r="Q179" i="6"/>
  <c r="Q178" i="6"/>
  <c r="Q171" i="6"/>
  <c r="Q170" i="6"/>
  <c r="Q169" i="6"/>
  <c r="Q168" i="6"/>
  <c r="Q167" i="6"/>
  <c r="Q166" i="6"/>
  <c r="Q165" i="6"/>
  <c r="Q164" i="6"/>
  <c r="Q163" i="6"/>
  <c r="Q162" i="6"/>
  <c r="Q172" i="6" s="1"/>
  <c r="Q157" i="6"/>
  <c r="Q156" i="6"/>
  <c r="Q155" i="6"/>
  <c r="Q154" i="6"/>
  <c r="Q153" i="6"/>
  <c r="Q152" i="6"/>
  <c r="Q151" i="6"/>
  <c r="Q150" i="6"/>
  <c r="Q149" i="6"/>
  <c r="Q148" i="6"/>
  <c r="Q158" i="6" s="1"/>
  <c r="Q143" i="6"/>
  <c r="Q142" i="6"/>
  <c r="Q141" i="6"/>
  <c r="Q140" i="6"/>
  <c r="Q139" i="6"/>
  <c r="Q138" i="6"/>
  <c r="Q137" i="6"/>
  <c r="Q136" i="6"/>
  <c r="Q135" i="6"/>
  <c r="Q134" i="6"/>
  <c r="Q129" i="6"/>
  <c r="Q128" i="6"/>
  <c r="Q127" i="6"/>
  <c r="Q126" i="6"/>
  <c r="Q125" i="6"/>
  <c r="Q124" i="6"/>
  <c r="Q123" i="6"/>
  <c r="Q122" i="6"/>
  <c r="Q121" i="6"/>
  <c r="Q120" i="6"/>
  <c r="Q130" i="6" s="1"/>
  <c r="Q115" i="6"/>
  <c r="Q114" i="6"/>
  <c r="Q113" i="6"/>
  <c r="Q112" i="6"/>
  <c r="Q111" i="6"/>
  <c r="Q110" i="6"/>
  <c r="Q109" i="6"/>
  <c r="Q108" i="6"/>
  <c r="Q107" i="6"/>
  <c r="Q106" i="6"/>
  <c r="Q116" i="6" s="1"/>
  <c r="Q101" i="6"/>
  <c r="Q100" i="6"/>
  <c r="Q102" i="6" s="1"/>
  <c r="Q99" i="6"/>
  <c r="Q98" i="6"/>
  <c r="Q97" i="6"/>
  <c r="Q96" i="6"/>
  <c r="Q95" i="6"/>
  <c r="Q94" i="6"/>
  <c r="Q93" i="6"/>
  <c r="Q92" i="6"/>
  <c r="Q87" i="6"/>
  <c r="Q86" i="6"/>
  <c r="Q85" i="6"/>
  <c r="Q84" i="6"/>
  <c r="Q83" i="6"/>
  <c r="Q82" i="6"/>
  <c r="Q81" i="6"/>
  <c r="Q80" i="6"/>
  <c r="Q79" i="6"/>
  <c r="Q78" i="6"/>
  <c r="Q77" i="6"/>
  <c r="Q76" i="6"/>
  <c r="Q75" i="6"/>
  <c r="Q74" i="6"/>
  <c r="Q73" i="6"/>
  <c r="Q72" i="6"/>
  <c r="Q71" i="6"/>
  <c r="Q70" i="6"/>
  <c r="Q69" i="6"/>
  <c r="Q68" i="6"/>
  <c r="Q67" i="6"/>
  <c r="Q66" i="6"/>
  <c r="Q65" i="6"/>
  <c r="Q64" i="6"/>
  <c r="Q63" i="6"/>
  <c r="Q62" i="6"/>
  <c r="Q61" i="6"/>
  <c r="Q60" i="6"/>
  <c r="Q59" i="6"/>
  <c r="Q58" i="6"/>
  <c r="Q57" i="6"/>
  <c r="Q56" i="6"/>
  <c r="Q55" i="6"/>
  <c r="Q54" i="6"/>
  <c r="Q53" i="6"/>
  <c r="Q52" i="6"/>
  <c r="Q51" i="6"/>
  <c r="Q50" i="6"/>
  <c r="Q88" i="6" s="1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Q312" i="6" l="1"/>
  <c r="Q144" i="6"/>
  <c r="Q45" i="6"/>
  <c r="Q323" i="6"/>
  <c r="Q325" i="6" s="1"/>
  <c r="G323" i="6" l="1"/>
  <c r="G306" i="6"/>
  <c r="X10" i="7" l="1"/>
  <c r="W44" i="7"/>
  <c r="C14" i="7"/>
  <c r="D14" i="7"/>
  <c r="E14" i="7"/>
  <c r="F14" i="7"/>
  <c r="G14" i="7"/>
  <c r="H14" i="7"/>
  <c r="I14" i="7"/>
  <c r="J14" i="7"/>
  <c r="G135" i="7"/>
  <c r="C134" i="7"/>
  <c r="B134" i="7"/>
  <c r="C133" i="7"/>
  <c r="B133" i="7"/>
  <c r="C132" i="7"/>
  <c r="B132" i="7"/>
  <c r="C131" i="7"/>
  <c r="B131" i="7"/>
  <c r="C130" i="7"/>
  <c r="B130" i="7"/>
  <c r="C129" i="7"/>
  <c r="B129" i="7"/>
  <c r="C128" i="7"/>
  <c r="B128" i="7"/>
  <c r="C127" i="7"/>
  <c r="B127" i="7"/>
  <c r="C126" i="7"/>
  <c r="B126" i="7"/>
  <c r="C125" i="7"/>
  <c r="B125" i="7"/>
  <c r="C124" i="7"/>
  <c r="B124" i="7"/>
  <c r="C123" i="7"/>
  <c r="B123" i="7"/>
  <c r="C122" i="7"/>
  <c r="B122" i="7"/>
  <c r="C121" i="7"/>
  <c r="B121" i="7"/>
  <c r="C120" i="7"/>
  <c r="B120" i="7"/>
  <c r="C119" i="7"/>
  <c r="B119" i="7"/>
  <c r="C118" i="7"/>
  <c r="B118" i="7"/>
  <c r="C117" i="7"/>
  <c r="B117" i="7"/>
  <c r="C116" i="7"/>
  <c r="B116" i="7"/>
  <c r="C115" i="7"/>
  <c r="B115" i="7"/>
  <c r="C114" i="7"/>
  <c r="B114" i="7"/>
  <c r="C113" i="7"/>
  <c r="B113" i="7"/>
  <c r="C112" i="7"/>
  <c r="B112" i="7"/>
  <c r="C111" i="7"/>
  <c r="B111" i="7"/>
  <c r="C110" i="7"/>
  <c r="B110" i="7"/>
  <c r="C109" i="7"/>
  <c r="B109" i="7"/>
  <c r="C108" i="7"/>
  <c r="B108" i="7"/>
  <c r="C107" i="7"/>
  <c r="B107" i="7"/>
  <c r="C106" i="7"/>
  <c r="B106" i="7"/>
  <c r="C105" i="7"/>
  <c r="B105" i="7"/>
  <c r="C104" i="7"/>
  <c r="B104" i="7"/>
  <c r="C103" i="7"/>
  <c r="B103" i="7"/>
  <c r="C102" i="7"/>
  <c r="B102" i="7"/>
  <c r="C101" i="7"/>
  <c r="B101" i="7"/>
  <c r="C100" i="7"/>
  <c r="B100" i="7"/>
  <c r="C99" i="7"/>
  <c r="B99" i="7"/>
  <c r="C98" i="7"/>
  <c r="B98" i="7"/>
  <c r="C97" i="7"/>
  <c r="B97" i="7"/>
  <c r="C96" i="7"/>
  <c r="B96" i="7"/>
  <c r="C95" i="7"/>
  <c r="B95" i="7"/>
  <c r="C94" i="7"/>
  <c r="B94" i="7"/>
  <c r="C93" i="7"/>
  <c r="B93" i="7"/>
  <c r="C92" i="7"/>
  <c r="B92" i="7"/>
  <c r="C91" i="7"/>
  <c r="B91" i="7"/>
  <c r="C90" i="7"/>
  <c r="B90" i="7"/>
  <c r="C89" i="7"/>
  <c r="B89" i="7"/>
  <c r="C88" i="7"/>
  <c r="B88" i="7"/>
  <c r="C87" i="7"/>
  <c r="B87" i="7"/>
  <c r="C86" i="7"/>
  <c r="B86" i="7"/>
  <c r="C85" i="7"/>
  <c r="B85" i="7"/>
  <c r="C84" i="7"/>
  <c r="B84" i="7"/>
  <c r="C83" i="7"/>
  <c r="B83" i="7"/>
  <c r="C82" i="7"/>
  <c r="B82" i="7"/>
  <c r="C81" i="7"/>
  <c r="B81" i="7"/>
  <c r="C80" i="7"/>
  <c r="B80" i="7"/>
  <c r="C79" i="7"/>
  <c r="B79" i="7"/>
  <c r="C78" i="7"/>
  <c r="B78" i="7"/>
  <c r="C77" i="7"/>
  <c r="B77" i="7"/>
  <c r="C76" i="7"/>
  <c r="B76" i="7"/>
  <c r="C75" i="7"/>
  <c r="B75" i="7"/>
  <c r="C74" i="7"/>
  <c r="B74" i="7"/>
  <c r="C73" i="7"/>
  <c r="B73" i="7"/>
  <c r="C72" i="7"/>
  <c r="B72" i="7"/>
  <c r="C71" i="7"/>
  <c r="B71" i="7"/>
  <c r="C70" i="7"/>
  <c r="B70" i="7"/>
  <c r="C69" i="7"/>
  <c r="B69" i="7"/>
  <c r="C68" i="7"/>
  <c r="B68" i="7"/>
  <c r="C67" i="7"/>
  <c r="B67" i="7"/>
  <c r="C66" i="7"/>
  <c r="B66" i="7"/>
  <c r="C65" i="7"/>
  <c r="B65" i="7"/>
  <c r="C64" i="7"/>
  <c r="B64" i="7"/>
  <c r="C63" i="7"/>
  <c r="B63" i="7"/>
  <c r="C62" i="7"/>
  <c r="B62" i="7"/>
  <c r="Q61" i="7"/>
  <c r="C61" i="7"/>
  <c r="B61" i="7"/>
  <c r="Q60" i="7"/>
  <c r="C60" i="7"/>
  <c r="B60" i="7"/>
  <c r="Q59" i="7"/>
  <c r="C59" i="7"/>
  <c r="B59" i="7"/>
  <c r="Q58" i="7"/>
  <c r="C58" i="7"/>
  <c r="B58" i="7"/>
  <c r="Q57" i="7"/>
  <c r="C57" i="7"/>
  <c r="B57" i="7"/>
  <c r="Q56" i="7"/>
  <c r="C56" i="7"/>
  <c r="B56" i="7"/>
  <c r="Q55" i="7"/>
  <c r="C55" i="7"/>
  <c r="B55" i="7"/>
  <c r="Q54" i="7"/>
  <c r="C54" i="7"/>
  <c r="B54" i="7"/>
  <c r="Q53" i="7"/>
  <c r="C53" i="7"/>
  <c r="B53" i="7"/>
  <c r="Q52" i="7"/>
  <c r="C52" i="7"/>
  <c r="B52" i="7"/>
  <c r="Q51" i="7"/>
  <c r="C51" i="7"/>
  <c r="B51" i="7"/>
  <c r="Q50" i="7"/>
  <c r="C50" i="7"/>
  <c r="B50" i="7"/>
  <c r="Q49" i="7"/>
  <c r="C49" i="7"/>
  <c r="B49" i="7"/>
  <c r="Q48" i="7"/>
  <c r="C48" i="7"/>
  <c r="B48" i="7"/>
  <c r="Q47" i="7"/>
  <c r="C47" i="7"/>
  <c r="B47" i="7"/>
  <c r="Q46" i="7"/>
  <c r="C46" i="7"/>
  <c r="B46" i="7"/>
  <c r="Q45" i="7"/>
  <c r="C45" i="7"/>
  <c r="B45" i="7"/>
  <c r="Q44" i="7"/>
  <c r="C44" i="7"/>
  <c r="B44" i="7"/>
  <c r="Q43" i="7"/>
  <c r="C43" i="7"/>
  <c r="B43" i="7"/>
  <c r="Q42" i="7"/>
  <c r="C42" i="7"/>
  <c r="B42" i="7"/>
  <c r="Q41" i="7"/>
  <c r="C41" i="7"/>
  <c r="B41" i="7"/>
  <c r="Q40" i="7"/>
  <c r="C40" i="7"/>
  <c r="B40" i="7"/>
  <c r="Q39" i="7"/>
  <c r="C39" i="7"/>
  <c r="B39" i="7"/>
  <c r="Q38" i="7"/>
  <c r="C38" i="7"/>
  <c r="B38" i="7"/>
  <c r="Q37" i="7"/>
  <c r="Q62" i="7" s="1"/>
  <c r="C37" i="7"/>
  <c r="B37" i="7"/>
  <c r="C36" i="7"/>
  <c r="B36" i="7"/>
  <c r="U35" i="7"/>
  <c r="C35" i="7"/>
  <c r="B35" i="7"/>
  <c r="C34" i="7"/>
  <c r="B34" i="7"/>
  <c r="C33" i="7"/>
  <c r="B33" i="7"/>
  <c r="C32" i="7"/>
  <c r="B32" i="7"/>
  <c r="C31" i="7"/>
  <c r="B31" i="7"/>
  <c r="C30" i="7"/>
  <c r="B30" i="7"/>
  <c r="C29" i="7"/>
  <c r="B29" i="7"/>
  <c r="C28" i="7"/>
  <c r="B28" i="7"/>
  <c r="C27" i="7"/>
  <c r="B27" i="7"/>
  <c r="C26" i="7"/>
  <c r="B26" i="7"/>
  <c r="C25" i="7"/>
  <c r="B25" i="7"/>
  <c r="C24" i="7"/>
  <c r="B24" i="7"/>
  <c r="C23" i="7"/>
  <c r="B23" i="7"/>
  <c r="C22" i="7"/>
  <c r="B22" i="7"/>
  <c r="C21" i="7"/>
  <c r="B21" i="7"/>
  <c r="C20" i="7"/>
  <c r="C170" i="7" s="1"/>
  <c r="B20" i="7"/>
  <c r="B170" i="7" s="1"/>
  <c r="K13" i="7"/>
  <c r="K12" i="7"/>
  <c r="K11" i="7"/>
  <c r="K10" i="7"/>
  <c r="K9" i="7"/>
  <c r="L8" i="7"/>
  <c r="K8" i="7"/>
  <c r="L7" i="7"/>
  <c r="K7" i="7"/>
  <c r="L6" i="7"/>
  <c r="K6" i="7"/>
  <c r="L5" i="7"/>
  <c r="K5" i="7"/>
  <c r="L4" i="7"/>
  <c r="K4" i="7"/>
  <c r="K14" i="7" s="1"/>
  <c r="K3" i="7"/>
  <c r="G319" i="6" l="1"/>
  <c r="G318" i="6"/>
  <c r="G317" i="6"/>
  <c r="G316" i="6"/>
  <c r="G311" i="6"/>
  <c r="G310" i="6"/>
  <c r="G309" i="6"/>
  <c r="G308" i="6"/>
  <c r="G307" i="6"/>
  <c r="G305" i="6"/>
  <c r="G304" i="6"/>
  <c r="G303" i="6"/>
  <c r="G302" i="6"/>
  <c r="G301" i="6"/>
  <c r="G300" i="6"/>
  <c r="G299" i="6"/>
  <c r="G298" i="6"/>
  <c r="G297" i="6"/>
  <c r="G296" i="6"/>
  <c r="G295" i="6"/>
  <c r="G294" i="6"/>
  <c r="G293" i="6"/>
  <c r="G292" i="6"/>
  <c r="G291" i="6"/>
  <c r="G286" i="6"/>
  <c r="G287" i="6" s="1"/>
  <c r="G281" i="6"/>
  <c r="G280" i="6"/>
  <c r="G279" i="6"/>
  <c r="G278" i="6"/>
  <c r="G277" i="6"/>
  <c r="G276" i="6"/>
  <c r="G275" i="6"/>
  <c r="G274" i="6"/>
  <c r="G273" i="6"/>
  <c r="G272" i="6"/>
  <c r="G271" i="6"/>
  <c r="G270" i="6"/>
  <c r="G269" i="6"/>
  <c r="G268" i="6"/>
  <c r="G267" i="6"/>
  <c r="G266" i="6"/>
  <c r="G265" i="6"/>
  <c r="G264" i="6"/>
  <c r="G263" i="6"/>
  <c r="G262" i="6"/>
  <c r="G261" i="6"/>
  <c r="G260" i="6"/>
  <c r="G259" i="6"/>
  <c r="G282" i="6" s="1"/>
  <c r="G258" i="6"/>
  <c r="G257" i="6"/>
  <c r="G256" i="6"/>
  <c r="G255" i="6"/>
  <c r="G254" i="6"/>
  <c r="G253" i="6"/>
  <c r="G252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48" i="6" s="1"/>
  <c r="G230" i="6"/>
  <c r="G229" i="6"/>
  <c r="G228" i="6"/>
  <c r="G223" i="6"/>
  <c r="G222" i="6"/>
  <c r="G221" i="6"/>
  <c r="G224" i="6" s="1"/>
  <c r="G220" i="6"/>
  <c r="G219" i="6"/>
  <c r="G218" i="6"/>
  <c r="G217" i="6"/>
  <c r="G216" i="6"/>
  <c r="G215" i="6"/>
  <c r="G214" i="6"/>
  <c r="G209" i="6"/>
  <c r="G208" i="6"/>
  <c r="G207" i="6"/>
  <c r="G206" i="6"/>
  <c r="G205" i="6"/>
  <c r="G210" i="6" s="1"/>
  <c r="G200" i="6"/>
  <c r="G199" i="6"/>
  <c r="G201" i="6" s="1"/>
  <c r="G198" i="6"/>
  <c r="G197" i="6"/>
  <c r="G196" i="6"/>
  <c r="G195" i="6"/>
  <c r="G194" i="6"/>
  <c r="G193" i="6"/>
  <c r="G192" i="6"/>
  <c r="G191" i="6"/>
  <c r="G186" i="6"/>
  <c r="G185" i="6"/>
  <c r="G184" i="6"/>
  <c r="G183" i="6"/>
  <c r="G182" i="6"/>
  <c r="G181" i="6"/>
  <c r="G180" i="6"/>
  <c r="G179" i="6"/>
  <c r="G178" i="6"/>
  <c r="G171" i="6"/>
  <c r="G170" i="6"/>
  <c r="G169" i="6"/>
  <c r="G168" i="6"/>
  <c r="G167" i="6"/>
  <c r="G166" i="6"/>
  <c r="G165" i="6"/>
  <c r="G164" i="6"/>
  <c r="G163" i="6"/>
  <c r="G162" i="6"/>
  <c r="G172" i="6" s="1"/>
  <c r="G157" i="6"/>
  <c r="G156" i="6"/>
  <c r="G155" i="6"/>
  <c r="G154" i="6"/>
  <c r="G153" i="6"/>
  <c r="G152" i="6"/>
  <c r="G151" i="6"/>
  <c r="G150" i="6"/>
  <c r="G149" i="6"/>
  <c r="G148" i="6"/>
  <c r="G143" i="6"/>
  <c r="G142" i="6"/>
  <c r="G141" i="6"/>
  <c r="G140" i="6"/>
  <c r="G139" i="6"/>
  <c r="G138" i="6"/>
  <c r="G137" i="6"/>
  <c r="G136" i="6"/>
  <c r="G135" i="6"/>
  <c r="G134" i="6"/>
  <c r="G129" i="6"/>
  <c r="G128" i="6"/>
  <c r="G127" i="6"/>
  <c r="G126" i="6"/>
  <c r="G125" i="6"/>
  <c r="G124" i="6"/>
  <c r="G123" i="6"/>
  <c r="G122" i="6"/>
  <c r="G121" i="6"/>
  <c r="G120" i="6"/>
  <c r="G115" i="6"/>
  <c r="G114" i="6"/>
  <c r="G113" i="6"/>
  <c r="G112" i="6"/>
  <c r="G111" i="6"/>
  <c r="G110" i="6"/>
  <c r="G109" i="6"/>
  <c r="G108" i="6"/>
  <c r="G107" i="6"/>
  <c r="G106" i="6"/>
  <c r="G101" i="6"/>
  <c r="G100" i="6"/>
  <c r="G99" i="6"/>
  <c r="G98" i="6"/>
  <c r="G97" i="6"/>
  <c r="G96" i="6"/>
  <c r="G95" i="6"/>
  <c r="G94" i="6"/>
  <c r="G93" i="6"/>
  <c r="G92" i="6"/>
  <c r="G102" i="6" s="1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130" i="6" l="1"/>
  <c r="G320" i="6"/>
  <c r="G312" i="6"/>
  <c r="G187" i="6"/>
  <c r="G158" i="6"/>
  <c r="G144" i="6"/>
  <c r="G116" i="6"/>
  <c r="G88" i="6"/>
  <c r="G45" i="6"/>
  <c r="G325" i="6" l="1"/>
</calcChain>
</file>

<file path=xl/sharedStrings.xml><?xml version="1.0" encoding="utf-8"?>
<sst xmlns="http://schemas.openxmlformats.org/spreadsheetml/2006/main" count="1174" uniqueCount="280">
  <si>
    <t>$</t>
  </si>
  <si>
    <t>SUBTOTAL</t>
  </si>
  <si>
    <t>LF</t>
  </si>
  <si>
    <t>SIDEWALK</t>
  </si>
  <si>
    <t>EA</t>
  </si>
  <si>
    <t>SY</t>
  </si>
  <si>
    <t>REGULATORY SIGNS</t>
  </si>
  <si>
    <t>METER BOXES</t>
  </si>
  <si>
    <t>TRENCH EXCAVATION PROTECTION</t>
  </si>
  <si>
    <t>TON</t>
  </si>
  <si>
    <t>CAST IRON FITTINGS</t>
  </si>
  <si>
    <t>STANDARD F.H. COMPLETE W/ VALVE</t>
  </si>
  <si>
    <t>TIE INTO EXISTING WATER MAIN</t>
  </si>
  <si>
    <t>CY</t>
  </si>
  <si>
    <t>STAGING</t>
  </si>
  <si>
    <t>CONCRETE WASHOUT PIT</t>
  </si>
  <si>
    <t>CLEARING</t>
  </si>
  <si>
    <t>UNIT PRICE</t>
  </si>
  <si>
    <t>QUANTITY</t>
  </si>
  <si>
    <t>UNIT</t>
  </si>
  <si>
    <t>DEVELOPER</t>
  </si>
  <si>
    <t>PROJECT</t>
  </si>
  <si>
    <t>GRADING</t>
  </si>
  <si>
    <t>CONCRETE RIP-RAP (5" THICK)</t>
  </si>
  <si>
    <t>CONCRETE SIDEWALK</t>
  </si>
  <si>
    <t>PUBLIC BID TABULATION</t>
  </si>
  <si>
    <t>BID DATE</t>
  </si>
  <si>
    <t>MOBILIZATION</t>
  </si>
  <si>
    <t>INSURANCE AND BOND</t>
  </si>
  <si>
    <t>PREPARE RIGHT-OF-WAY</t>
  </si>
  <si>
    <t>TOTAL</t>
  </si>
  <si>
    <t>PRIME COAT</t>
  </si>
  <si>
    <t>TACK COAT</t>
  </si>
  <si>
    <t>GAL</t>
  </si>
  <si>
    <t xml:space="preserve">ITEM NO. </t>
  </si>
  <si>
    <t>DESCRIPTION</t>
  </si>
  <si>
    <t>9 IN. STREET NAME SIGN</t>
  </si>
  <si>
    <t>LIME</t>
  </si>
  <si>
    <t>WATER</t>
  </si>
  <si>
    <t>TEES</t>
  </si>
  <si>
    <t>SIZE (IN.)</t>
  </si>
  <si>
    <t>WEIGHT (M.J.)</t>
  </si>
  <si>
    <t>NO.</t>
  </si>
  <si>
    <t>TOTAL WEIGHT</t>
  </si>
  <si>
    <t>RUN</t>
  </si>
  <si>
    <t>BRANCH</t>
  </si>
  <si>
    <t>SUBTOTAL :</t>
  </si>
  <si>
    <t>CROSSES</t>
  </si>
  <si>
    <t>1/4 BEND</t>
  </si>
  <si>
    <t>1/8 BEND</t>
  </si>
  <si>
    <t>1/16 BEND</t>
  </si>
  <si>
    <t>1/32 BEND</t>
  </si>
  <si>
    <t>SOLID &amp; TAPPED CAPS</t>
  </si>
  <si>
    <t>SOLID &amp; TAPPED PLUGS</t>
  </si>
  <si>
    <t>SOLID SLEEVES</t>
  </si>
  <si>
    <t>SHORT</t>
  </si>
  <si>
    <t>LONG</t>
  </si>
  <si>
    <t>-</t>
  </si>
  <si>
    <t>TRANS. COUP.</t>
  </si>
  <si>
    <t>ANCHORING COUPLING</t>
  </si>
  <si>
    <t>LENGTH</t>
  </si>
  <si>
    <t>TAPPED TEES &amp; CROSSES</t>
  </si>
  <si>
    <t>3 x 2</t>
  </si>
  <si>
    <t xml:space="preserve">4 x 2 </t>
  </si>
  <si>
    <t xml:space="preserve">4 x 3 </t>
  </si>
  <si>
    <t xml:space="preserve">6 x 2 </t>
  </si>
  <si>
    <t xml:space="preserve">6 x 3 </t>
  </si>
  <si>
    <t xml:space="preserve">6 x 4 </t>
  </si>
  <si>
    <t xml:space="preserve">8 x 3 </t>
  </si>
  <si>
    <t xml:space="preserve">8 x 4 </t>
  </si>
  <si>
    <t xml:space="preserve">8 x 6 </t>
  </si>
  <si>
    <t xml:space="preserve">10 x 4 </t>
  </si>
  <si>
    <t xml:space="preserve">10 x 6 </t>
  </si>
  <si>
    <t>10 x 8</t>
  </si>
  <si>
    <t>12 x 4</t>
  </si>
  <si>
    <t>12 x 6</t>
  </si>
  <si>
    <t>12 x 8</t>
  </si>
  <si>
    <t>12 x 10</t>
  </si>
  <si>
    <t>16 x 6</t>
  </si>
  <si>
    <t>16 x 8</t>
  </si>
  <si>
    <t>16 x 10</t>
  </si>
  <si>
    <t>16 x 12</t>
  </si>
  <si>
    <t>OFFSETS</t>
  </si>
  <si>
    <t xml:space="preserve">3 x 6 </t>
  </si>
  <si>
    <t>3 x 12</t>
  </si>
  <si>
    <t>3 x 18</t>
  </si>
  <si>
    <t>4 x 6</t>
  </si>
  <si>
    <t>4 x 12</t>
  </si>
  <si>
    <t>4 x 18</t>
  </si>
  <si>
    <t>4 x 24</t>
  </si>
  <si>
    <t>6 x 6</t>
  </si>
  <si>
    <t>6 x 12</t>
  </si>
  <si>
    <t>6 x 18</t>
  </si>
  <si>
    <t>6 x 24</t>
  </si>
  <si>
    <t>8 x 6</t>
  </si>
  <si>
    <t>8 x 12</t>
  </si>
  <si>
    <t>8 x 18</t>
  </si>
  <si>
    <t>8 x 24</t>
  </si>
  <si>
    <t>10 x 6</t>
  </si>
  <si>
    <t>10 x 12</t>
  </si>
  <si>
    <t>10 x 18</t>
  </si>
  <si>
    <t>12 x 12</t>
  </si>
  <si>
    <t>12 x 18</t>
  </si>
  <si>
    <t>16 x 18</t>
  </si>
  <si>
    <t>20 x 6</t>
  </si>
  <si>
    <t>20 x 12</t>
  </si>
  <si>
    <t>20 x 18</t>
  </si>
  <si>
    <t>24 x 6</t>
  </si>
  <si>
    <t>24 x 12</t>
  </si>
  <si>
    <t>24 18</t>
  </si>
  <si>
    <t>NIPPLE</t>
  </si>
  <si>
    <t>BELL REDUCERS</t>
  </si>
  <si>
    <t>4 x 2</t>
  </si>
  <si>
    <t>4 x 3</t>
  </si>
  <si>
    <t>6 x 2</t>
  </si>
  <si>
    <t>6 x 3</t>
  </si>
  <si>
    <t>6 x 4</t>
  </si>
  <si>
    <t>8 x 2</t>
  </si>
  <si>
    <t>8 x 3</t>
  </si>
  <si>
    <t>8 x 4</t>
  </si>
  <si>
    <t>10 x 4</t>
  </si>
  <si>
    <t>ECCENTRIC REDUCERS</t>
  </si>
  <si>
    <t>12 x 2</t>
  </si>
  <si>
    <t>16 x 2</t>
  </si>
  <si>
    <t>TOTAL :</t>
  </si>
  <si>
    <t>TONS :</t>
  </si>
  <si>
    <t>MERITAGE HOMES OF TEXAS, L.L.C.</t>
  </si>
  <si>
    <t>DRAIN 'A'</t>
  </si>
  <si>
    <t>DRAIN 'C'</t>
  </si>
  <si>
    <t>DRAIN 'G'</t>
  </si>
  <si>
    <t>HYDROSTATIC TESTING</t>
  </si>
  <si>
    <t>WHEELCHAIR RAMPS (CONTRACTOR RESPONSIBILITY)</t>
  </si>
  <si>
    <t>Line</t>
  </si>
  <si>
    <t>(0-6)</t>
  </si>
  <si>
    <t>(12-14)</t>
  </si>
  <si>
    <t>(14-16)</t>
  </si>
  <si>
    <t>(16 &amp; UP)</t>
  </si>
  <si>
    <t>PLAN</t>
  </si>
  <si>
    <t>LINE A EXTRA DEPTH</t>
  </si>
  <si>
    <t>.</t>
  </si>
  <si>
    <t>Line J ED</t>
  </si>
  <si>
    <t>C</t>
  </si>
  <si>
    <t>B</t>
  </si>
  <si>
    <t>A</t>
  </si>
  <si>
    <t>Line K ED</t>
  </si>
  <si>
    <t>Line D Extra Depth</t>
  </si>
  <si>
    <t>Wat Lat</t>
  </si>
  <si>
    <t>SEW LAT</t>
  </si>
  <si>
    <t>block 230</t>
  </si>
  <si>
    <t>l</t>
  </si>
  <si>
    <t>Line E Extra Depth</t>
  </si>
  <si>
    <t>Line G Extra Depth</t>
  </si>
  <si>
    <t>Line J Extra Depth</t>
  </si>
  <si>
    <t>Line I Extra Depth</t>
  </si>
  <si>
    <t>Line K Extra Depth</t>
  </si>
  <si>
    <t>TOTAL EXTRA DEPTH =</t>
  </si>
  <si>
    <t>vertical stacks</t>
  </si>
  <si>
    <t>block 231</t>
  </si>
  <si>
    <t>s</t>
  </si>
  <si>
    <t>block 232</t>
  </si>
  <si>
    <t>block 233</t>
  </si>
  <si>
    <t>I</t>
  </si>
  <si>
    <t>K</t>
  </si>
  <si>
    <t>J</t>
  </si>
  <si>
    <t>L</t>
  </si>
  <si>
    <t>M</t>
  </si>
  <si>
    <t>X</t>
  </si>
  <si>
    <t>X FORCE</t>
  </si>
  <si>
    <t>(6-10)</t>
  </si>
  <si>
    <t>(10-14)</t>
  </si>
  <si>
    <t>(14-18)</t>
  </si>
  <si>
    <t>8" SEW</t>
  </si>
  <si>
    <t>4" FM</t>
  </si>
  <si>
    <t>Ac</t>
  </si>
  <si>
    <t>DRAIN 'J'</t>
  </si>
  <si>
    <t>DRAIN 'K'</t>
  </si>
  <si>
    <t>8" PVC C-909 WATER MAIN, PC 235</t>
  </si>
  <si>
    <t>ELECTRIC</t>
  </si>
  <si>
    <t>2 - 4" PVC CONDUIT</t>
  </si>
  <si>
    <t>2" BLOWOFF, TEMPORARY</t>
  </si>
  <si>
    <t>OFFSITE WATER</t>
  </si>
  <si>
    <t>2" BLOWOFF, PERMENANT</t>
  </si>
  <si>
    <t>GRAND TOTAL</t>
  </si>
  <si>
    <t>ALTERNATE</t>
  </si>
  <si>
    <t>PIPE RAILING</t>
  </si>
  <si>
    <t>DRAIN 'E'</t>
  </si>
  <si>
    <t>SIDEWALK BOX DRAIN</t>
  </si>
  <si>
    <t>LIME TREATED SUBGRADE (8" COMPACTED DEPTH)</t>
  </si>
  <si>
    <t>TIE INTO EXISTING ROADWAYS</t>
  </si>
  <si>
    <t>TRAFFIC CONTROL - PLANS &amp; IMPLEMENTATION</t>
  </si>
  <si>
    <t>DRAIN 'D'</t>
  </si>
  <si>
    <t>DRAIN 'F'</t>
  </si>
  <si>
    <t xml:space="preserve">     GRAND TOTAL W/ ALTERNATES</t>
  </si>
  <si>
    <t>3" HMAC, TYPE D</t>
  </si>
  <si>
    <t>TX-5 GEOGRID OR BETTER</t>
  </si>
  <si>
    <r>
      <t>1" SINGLE LONG SERVICE (</t>
    </r>
    <r>
      <rPr>
        <sz val="11"/>
        <color theme="1"/>
        <rFont val="Calibri"/>
        <family val="2"/>
        <scheme val="minor"/>
      </rPr>
      <t>1" METER</t>
    </r>
    <r>
      <rPr>
        <sz val="11"/>
        <rFont val="Calibri"/>
        <family val="2"/>
        <scheme val="minor"/>
      </rPr>
      <t>)</t>
    </r>
  </si>
  <si>
    <r>
      <t>1" SINGLE SHORT SERVICE (</t>
    </r>
    <r>
      <rPr>
        <sz val="11"/>
        <color theme="1"/>
        <rFont val="Calibri"/>
        <family val="2"/>
        <scheme val="minor"/>
      </rPr>
      <t>1" METER</t>
    </r>
    <r>
      <rPr>
        <sz val="11"/>
        <rFont val="Calibri"/>
        <family val="2"/>
        <scheme val="minor"/>
      </rPr>
      <t>)</t>
    </r>
  </si>
  <si>
    <r>
      <t>1" DUAL LONG SERVICE (1</t>
    </r>
    <r>
      <rPr>
        <sz val="11"/>
        <color theme="1"/>
        <rFont val="Calibri"/>
        <family val="2"/>
        <scheme val="minor"/>
      </rPr>
      <t>" METER</t>
    </r>
    <r>
      <rPr>
        <sz val="11"/>
        <rFont val="Calibri"/>
        <family val="2"/>
        <scheme val="minor"/>
      </rPr>
      <t>)</t>
    </r>
  </si>
  <si>
    <r>
      <t xml:space="preserve">1" DUAL SHORT SERVICE (1" </t>
    </r>
    <r>
      <rPr>
        <sz val="11"/>
        <color theme="1"/>
        <rFont val="Calibri"/>
        <family val="2"/>
        <scheme val="minor"/>
      </rPr>
      <t>METER)</t>
    </r>
  </si>
  <si>
    <t>8" GATE VALVE</t>
  </si>
  <si>
    <t xml:space="preserve">12" GATE VALVE </t>
  </si>
  <si>
    <t>6" VALVE BOX, COMPLETE</t>
  </si>
  <si>
    <t>CLEARING/SITE PREP/GRUBBING ROW/EASEMENTS</t>
  </si>
  <si>
    <t>SILT FENCE (WIRE BACKED)</t>
  </si>
  <si>
    <t>STABILIZED CONSTRUCTION ENTRANCE/EXIT</t>
  </si>
  <si>
    <t>BAGGED GRAVEL INLET FILTERS</t>
  </si>
  <si>
    <t>ROCK BERM</t>
  </si>
  <si>
    <t>DRAIN 'L'</t>
  </si>
  <si>
    <t>DRAIN 'I'</t>
  </si>
  <si>
    <t>SEWER</t>
  </si>
  <si>
    <t>TIE INTO EX. MH</t>
  </si>
  <si>
    <t>STANDARD MANHOLES</t>
  </si>
  <si>
    <t>6" SEWER LATERALS</t>
  </si>
  <si>
    <t>TELEVISE SEWER MAIN</t>
  </si>
  <si>
    <t>LS</t>
  </si>
  <si>
    <t>VF</t>
  </si>
  <si>
    <t>8" SANITARY SEWER PIPE (10' - 14')</t>
  </si>
  <si>
    <t>8" SANITARY SEWER PIPE (6'- 10')</t>
  </si>
  <si>
    <t>12" SANITARY SEWER PIPE (10' - 14')</t>
  </si>
  <si>
    <t>15" SANITARY SEWER PIPE (6' - 10')</t>
  </si>
  <si>
    <t xml:space="preserve">8"x 6" WYES </t>
  </si>
  <si>
    <t>12" SANITARY SEWER PIPE (6'- 10')</t>
  </si>
  <si>
    <t>DOG HOUSE MANHOLE</t>
  </si>
  <si>
    <t>6" CONCRETE ENCASEMENT</t>
  </si>
  <si>
    <t>12" D50 ROCK RUBBLE</t>
  </si>
  <si>
    <t>CONCRETE STRUCTURE (BAFFLE BLOCKS)</t>
  </si>
  <si>
    <t>CONCRETE STRUCTURE (HEADWALL)</t>
  </si>
  <si>
    <t>24" R.C.P. TYPE III</t>
  </si>
  <si>
    <t>CONCRETE STRUCTURE (WINGWALL)</t>
  </si>
  <si>
    <t>15' CURB INLET</t>
  </si>
  <si>
    <t>15' CURB INLET (TYPE C-1)</t>
  </si>
  <si>
    <t>30" R.C.P. TYPE III</t>
  </si>
  <si>
    <t xml:space="preserve">15' CURB INLET </t>
  </si>
  <si>
    <t>3.5' X 3.5' 4 - WAY INLET</t>
  </si>
  <si>
    <t>REVEGETATION (INTERIM UNIT 2)</t>
  </si>
  <si>
    <t>24" STEEL CASING</t>
  </si>
  <si>
    <t>EXTRA DEPTH MANHOLE</t>
  </si>
  <si>
    <t>VERTICAL STACKS</t>
  </si>
  <si>
    <t>CONCRETE CURB &amp; GUTTER</t>
  </si>
  <si>
    <t>REMOVE AND REPLACE GABION MATTRESS</t>
  </si>
  <si>
    <t>3 ~ 4' X 2' M.B.C.</t>
  </si>
  <si>
    <t>5 ~ 8'X4' M.B.C.</t>
  </si>
  <si>
    <t>24" R.C.P. III</t>
  </si>
  <si>
    <t>30" R.C.P.TYPE III</t>
  </si>
  <si>
    <t>DRAINAGE</t>
  </si>
  <si>
    <t>PAVING</t>
  </si>
  <si>
    <t>SEDIMENT CONTROL</t>
  </si>
  <si>
    <t>FIRE HYDRANT BLUE PAVEMENT MARKERS</t>
  </si>
  <si>
    <t>REMOVED HEADERCURB AND GUARD POSTS</t>
  </si>
  <si>
    <t>8" CALICHE BASE (ACCESS OPTION 1)</t>
  </si>
  <si>
    <t>8" CALICHE BASE (ACCESS OPTION 2)</t>
  </si>
  <si>
    <t>OPEN CUT</t>
  </si>
  <si>
    <t>4" HMAC, TYPE D</t>
  </si>
  <si>
    <t>10" FLEX BASE</t>
  </si>
  <si>
    <t>8" AGGREGATE BASE</t>
  </si>
  <si>
    <t>8" AGGREGATE BASE (TEMPORARY TURNAROUND)</t>
  </si>
  <si>
    <t>TREE PROTECTION</t>
  </si>
  <si>
    <t>3 - 2 1/2" PVC CONDUIT</t>
  </si>
  <si>
    <t>5 - 2 1/2" PVC CONDUIT</t>
  </si>
  <si>
    <t>7 - 2 1/2" PVC CONDUIT</t>
  </si>
  <si>
    <t>9 - 2 1/2" PVC CONDUIT</t>
  </si>
  <si>
    <t>24" C.M.P.</t>
  </si>
  <si>
    <t>30" C.M.P.</t>
  </si>
  <si>
    <t>Bidder Signature</t>
  </si>
  <si>
    <t>CLEARING/SITE PREP/GRUBBING ROW/EASEMENTS (WHISPERING CREEK)</t>
  </si>
  <si>
    <t>EXCAVATION (WHISPERING CREEK)</t>
  </si>
  <si>
    <t>EMBANKMENT (WHISPERING CREEK)</t>
  </si>
  <si>
    <t>4' x 4' CONCRETE JUNCTION BOX (W/ MANHOLE EXTENSION)</t>
  </si>
  <si>
    <t>5' X 7' CONCRETE JUNCTION BOX (W/ MANHOLE EXTENSION)</t>
  </si>
  <si>
    <t>7' X 7' CONCRETE JUNCTION BOX (W/ MANHOLE EXTENSION)</t>
  </si>
  <si>
    <t>8' x 8' CONCRETE JUNCTION BOX (W/ MANHOLE EXTENSION)</t>
  </si>
  <si>
    <t>CONCRETE COLLAR</t>
  </si>
  <si>
    <t>2" HMAC, TYPE D (TEMPORARY TURNAROUND)</t>
  </si>
  <si>
    <t>CHLORINATION</t>
  </si>
  <si>
    <t>MATERIAL IMPORT TO SITE (FROM WHISPERING CREEK to SAVANNAH)</t>
  </si>
  <si>
    <t>MATERIAL IMPORT TO SITE ( SAVANNAH)</t>
  </si>
  <si>
    <t>EXCAVATION ( SAVANNAH)</t>
  </si>
  <si>
    <t>EMBANKMENT ( SAVANNAH)</t>
  </si>
  <si>
    <t>REVEGETATION (RIGHT-OF-WAY &amp; OPEN SPACE) NOTE: ROW FOR SAVANNAH WILL BE SEED AND CURLEX</t>
  </si>
  <si>
    <t>SAVANNAH FARMS - UNIT 1 AND MASS GRADING WHISPERING 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</si>
</sst>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\ &quot;-&quot;\ "/>
    <numFmt numFmtId="165" formatCode="0.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Kelson Sans"/>
    </font>
    <font>
      <sz val="11"/>
      <name val="Calibri"/>
      <family val="2"/>
      <scheme val="minor"/>
    </font>
    <font>
      <b/>
      <sz val="11"/>
      <color theme="0"/>
      <name val="Kelson Sans"/>
    </font>
    <font>
      <b/>
      <sz val="11"/>
      <color theme="1"/>
      <name val="Kelson Sans"/>
    </font>
    <font>
      <sz val="11"/>
      <color theme="1"/>
      <name val="Kelson Sans"/>
    </font>
    <font>
      <b/>
      <sz val="16"/>
      <color theme="1"/>
      <name val="Kelson Sans"/>
    </font>
    <font>
      <sz val="10"/>
      <name val="Arial"/>
      <family val="2"/>
    </font>
    <font>
      <b/>
      <u/>
      <sz val="11"/>
      <name val="Calibri"/>
      <family val="2"/>
      <scheme val="minor"/>
    </font>
    <font>
      <sz val="10"/>
      <name val="Arial Black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8F828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6600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0" fillId="0" borderId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</cellStyleXfs>
  <cellXfs count="220">
    <xf numFmtId="0" fontId="0" fillId="0" borderId="0" xfId="0"/>
    <xf numFmtId="3" fontId="5" fillId="0" borderId="0" xfId="0" applyNumberFormat="1" applyFont="1" applyAlignment="1">
      <alignment horizontal="center"/>
    </xf>
    <xf numFmtId="0" fontId="7" fillId="0" borderId="0" xfId="0" applyFont="1"/>
    <xf numFmtId="0" fontId="0" fillId="4" borderId="0" xfId="0" applyFill="1"/>
    <xf numFmtId="0" fontId="0" fillId="5" borderId="0" xfId="0" applyFill="1"/>
    <xf numFmtId="0" fontId="3" fillId="3" borderId="2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2"/>
    <xf numFmtId="0" fontId="10" fillId="0" borderId="0" xfId="2" applyAlignment="1">
      <alignment horizontal="center"/>
    </xf>
    <xf numFmtId="0" fontId="12" fillId="0" borderId="0" xfId="2" applyFont="1" applyAlignment="1">
      <alignment horizontal="center"/>
    </xf>
    <xf numFmtId="0" fontId="10" fillId="0" borderId="11" xfId="2" applyBorder="1" applyAlignment="1">
      <alignment horizontal="center"/>
    </xf>
    <xf numFmtId="0" fontId="10" fillId="0" borderId="13" xfId="2" applyBorder="1" applyAlignment="1">
      <alignment horizontal="center" vertical="center"/>
    </xf>
    <xf numFmtId="0" fontId="10" fillId="0" borderId="13" xfId="2" applyBorder="1" applyAlignment="1">
      <alignment horizontal="center"/>
    </xf>
    <xf numFmtId="0" fontId="10" fillId="0" borderId="14" xfId="2" applyBorder="1" applyAlignment="1">
      <alignment horizontal="center"/>
    </xf>
    <xf numFmtId="0" fontId="10" fillId="0" borderId="15" xfId="2" applyBorder="1" applyAlignment="1">
      <alignment horizontal="center"/>
    </xf>
    <xf numFmtId="0" fontId="10" fillId="0" borderId="16" xfId="2" applyBorder="1" applyAlignment="1">
      <alignment horizontal="center"/>
    </xf>
    <xf numFmtId="0" fontId="10" fillId="0" borderId="17" xfId="2" applyBorder="1" applyAlignment="1">
      <alignment horizontal="center"/>
    </xf>
    <xf numFmtId="0" fontId="10" fillId="0" borderId="18" xfId="2" applyBorder="1" applyAlignment="1">
      <alignment horizontal="center"/>
    </xf>
    <xf numFmtId="0" fontId="10" fillId="0" borderId="19" xfId="2" applyBorder="1" applyAlignment="1">
      <alignment horizontal="center"/>
    </xf>
    <xf numFmtId="0" fontId="10" fillId="0" borderId="20" xfId="2" applyBorder="1" applyAlignment="1">
      <alignment horizontal="center"/>
    </xf>
    <xf numFmtId="0" fontId="10" fillId="0" borderId="21" xfId="2" applyBorder="1" applyAlignment="1">
      <alignment horizontal="center"/>
    </xf>
    <xf numFmtId="0" fontId="10" fillId="0" borderId="21" xfId="2" applyBorder="1" applyAlignment="1">
      <alignment horizontal="center" shrinkToFit="1"/>
    </xf>
    <xf numFmtId="0" fontId="10" fillId="0" borderId="0" xfId="2" applyAlignment="1">
      <alignment horizontal="center" shrinkToFit="1"/>
    </xf>
    <xf numFmtId="0" fontId="10" fillId="0" borderId="20" xfId="2" applyBorder="1" applyAlignment="1">
      <alignment horizontal="center" shrinkToFit="1"/>
    </xf>
    <xf numFmtId="0" fontId="10" fillId="0" borderId="22" xfId="2" applyBorder="1" applyAlignment="1">
      <alignment horizontal="center"/>
    </xf>
    <xf numFmtId="0" fontId="10" fillId="0" borderId="23" xfId="2" applyBorder="1" applyAlignment="1">
      <alignment horizontal="center"/>
    </xf>
    <xf numFmtId="0" fontId="10" fillId="0" borderId="8" xfId="2" applyBorder="1"/>
    <xf numFmtId="0" fontId="10" fillId="0" borderId="9" xfId="2" applyBorder="1" applyAlignment="1">
      <alignment horizontal="center"/>
    </xf>
    <xf numFmtId="0" fontId="10" fillId="0" borderId="24" xfId="2" applyBorder="1" applyAlignment="1">
      <alignment horizontal="center"/>
    </xf>
    <xf numFmtId="0" fontId="10" fillId="0" borderId="6" xfId="2" applyBorder="1"/>
    <xf numFmtId="0" fontId="10" fillId="0" borderId="6" xfId="2" applyBorder="1" applyAlignment="1">
      <alignment horizontal="center" shrinkToFit="1"/>
    </xf>
    <xf numFmtId="0" fontId="10" fillId="0" borderId="6" xfId="2" applyBorder="1" applyAlignment="1">
      <alignment horizontal="center"/>
    </xf>
    <xf numFmtId="0" fontId="10" fillId="0" borderId="14" xfId="2" applyBorder="1" applyAlignment="1">
      <alignment horizontal="center" vertical="center"/>
    </xf>
    <xf numFmtId="0" fontId="10" fillId="0" borderId="21" xfId="2" applyBorder="1" applyAlignment="1">
      <alignment horizontal="center" vertical="center"/>
    </xf>
    <xf numFmtId="0" fontId="10" fillId="0" borderId="11" xfId="2" applyBorder="1" applyAlignment="1">
      <alignment horizontal="center" vertical="center"/>
    </xf>
    <xf numFmtId="0" fontId="10" fillId="0" borderId="14" xfId="2" applyBorder="1"/>
    <xf numFmtId="0" fontId="10" fillId="0" borderId="17" xfId="2" applyBorder="1" applyAlignment="1">
      <alignment horizontal="center" vertical="center"/>
    </xf>
    <xf numFmtId="0" fontId="10" fillId="0" borderId="10" xfId="2" applyBorder="1" applyAlignment="1">
      <alignment horizontal="center"/>
    </xf>
    <xf numFmtId="0" fontId="10" fillId="0" borderId="14" xfId="2" applyBorder="1" applyAlignment="1">
      <alignment horizontal="center" vertical="center" shrinkToFit="1"/>
    </xf>
    <xf numFmtId="0" fontId="12" fillId="0" borderId="0" xfId="2" applyFont="1" applyAlignment="1">
      <alignment horizontal="center" vertical="center"/>
    </xf>
    <xf numFmtId="0" fontId="10" fillId="0" borderId="26" xfId="2" applyBorder="1" applyAlignment="1">
      <alignment horizontal="center"/>
    </xf>
    <xf numFmtId="0" fontId="10" fillId="0" borderId="27" xfId="2" applyBorder="1" applyAlignment="1">
      <alignment horizontal="center" vertical="center"/>
    </xf>
    <xf numFmtId="0" fontId="10" fillId="0" borderId="28" xfId="2" applyBorder="1" applyAlignment="1">
      <alignment horizontal="center"/>
    </xf>
    <xf numFmtId="0" fontId="10" fillId="0" borderId="29" xfId="2" applyBorder="1" applyAlignment="1">
      <alignment horizontal="center"/>
    </xf>
    <xf numFmtId="0" fontId="10" fillId="0" borderId="30" xfId="2" applyBorder="1" applyAlignment="1">
      <alignment horizontal="center"/>
    </xf>
    <xf numFmtId="0" fontId="10" fillId="0" borderId="31" xfId="2" applyBorder="1" applyAlignment="1">
      <alignment horizontal="center"/>
    </xf>
    <xf numFmtId="0" fontId="10" fillId="0" borderId="7" xfId="2" applyBorder="1" applyAlignment="1">
      <alignment horizontal="center"/>
    </xf>
    <xf numFmtId="0" fontId="10" fillId="0" borderId="32" xfId="2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0" fillId="0" borderId="33" xfId="2" applyBorder="1" applyAlignment="1">
      <alignment horizontal="center"/>
    </xf>
    <xf numFmtId="164" fontId="10" fillId="11" borderId="33" xfId="2" applyNumberFormat="1" applyFill="1" applyBorder="1" applyAlignment="1">
      <alignment horizontal="center"/>
    </xf>
    <xf numFmtId="164" fontId="10" fillId="12" borderId="33" xfId="2" applyNumberFormat="1" applyFill="1" applyBorder="1" applyAlignment="1">
      <alignment horizontal="center"/>
    </xf>
    <xf numFmtId="164" fontId="10" fillId="13" borderId="33" xfId="2" applyNumberFormat="1" applyFill="1" applyBorder="1" applyAlignment="1">
      <alignment horizontal="center"/>
    </xf>
    <xf numFmtId="164" fontId="10" fillId="14" borderId="33" xfId="2" applyNumberFormat="1" applyFill="1" applyBorder="1" applyAlignment="1">
      <alignment horizontal="center"/>
    </xf>
    <xf numFmtId="164" fontId="2" fillId="15" borderId="33" xfId="2" applyNumberFormat="1" applyFont="1" applyFill="1" applyBorder="1" applyAlignment="1">
      <alignment horizontal="center"/>
    </xf>
    <xf numFmtId="164" fontId="5" fillId="16" borderId="33" xfId="2" applyNumberFormat="1" applyFont="1" applyFill="1" applyBorder="1" applyAlignment="1">
      <alignment horizontal="center"/>
    </xf>
    <xf numFmtId="164" fontId="5" fillId="0" borderId="33" xfId="2" applyNumberFormat="1" applyFont="1" applyBorder="1" applyAlignment="1">
      <alignment horizontal="center"/>
    </xf>
    <xf numFmtId="164" fontId="10" fillId="17" borderId="33" xfId="2" applyNumberFormat="1" applyFill="1" applyBorder="1" applyAlignment="1">
      <alignment horizontal="center"/>
    </xf>
    <xf numFmtId="0" fontId="3" fillId="0" borderId="33" xfId="2" applyFont="1" applyBorder="1" applyAlignment="1">
      <alignment horizontal="center"/>
    </xf>
    <xf numFmtId="0" fontId="10" fillId="0" borderId="34" xfId="2" applyBorder="1" applyAlignment="1">
      <alignment horizontal="center"/>
    </xf>
    <xf numFmtId="4" fontId="10" fillId="0" borderId="34" xfId="2" applyNumberFormat="1" applyBorder="1"/>
    <xf numFmtId="4" fontId="10" fillId="0" borderId="0" xfId="2" applyNumberFormat="1"/>
    <xf numFmtId="0" fontId="13" fillId="0" borderId="0" xfId="3" applyFill="1"/>
    <xf numFmtId="0" fontId="10" fillId="0" borderId="25" xfId="2" applyBorder="1" applyAlignment="1">
      <alignment horizontal="center"/>
    </xf>
    <xf numFmtId="4" fontId="10" fillId="0" borderId="25" xfId="2" applyNumberFormat="1" applyBorder="1"/>
    <xf numFmtId="165" fontId="10" fillId="0" borderId="0" xfId="2" applyNumberFormat="1"/>
    <xf numFmtId="4" fontId="15" fillId="0" borderId="18" xfId="2" applyNumberFormat="1" applyFont="1" applyBorder="1"/>
    <xf numFmtId="4" fontId="16" fillId="0" borderId="18" xfId="2" applyNumberFormat="1" applyFont="1" applyBorder="1"/>
    <xf numFmtId="3" fontId="10" fillId="0" borderId="14" xfId="2" applyNumberFormat="1" applyBorder="1"/>
    <xf numFmtId="1" fontId="5" fillId="0" borderId="14" xfId="4" applyNumberFormat="1" applyFont="1" applyFill="1" applyBorder="1" applyAlignment="1">
      <alignment horizontal="center" vertical="center"/>
    </xf>
    <xf numFmtId="1" fontId="14" fillId="0" borderId="0" xfId="4" applyNumberFormat="1" applyFill="1" applyBorder="1" applyAlignment="1">
      <alignment horizontal="center"/>
    </xf>
    <xf numFmtId="1" fontId="10" fillId="0" borderId="0" xfId="2" applyNumberFormat="1"/>
    <xf numFmtId="1" fontId="13" fillId="0" borderId="0" xfId="3" applyNumberFormat="1" applyFill="1" applyBorder="1" applyAlignment="1"/>
    <xf numFmtId="1" fontId="10" fillId="0" borderId="14" xfId="2" applyNumberFormat="1" applyBorder="1" applyAlignment="1">
      <alignment horizontal="center" vertical="center"/>
    </xf>
    <xf numFmtId="3" fontId="10" fillId="0" borderId="0" xfId="2" applyNumberFormat="1"/>
    <xf numFmtId="2" fontId="10" fillId="0" borderId="0" xfId="2" applyNumberFormat="1"/>
    <xf numFmtId="3" fontId="10" fillId="0" borderId="14" xfId="2" applyNumberFormat="1" applyBorder="1" applyAlignment="1">
      <alignment horizontal="center"/>
    </xf>
    <xf numFmtId="0" fontId="13" fillId="9" borderId="0" xfId="3" applyAlignment="1">
      <alignment horizontal="center"/>
    </xf>
    <xf numFmtId="4" fontId="10" fillId="0" borderId="0" xfId="2" applyNumberFormat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0" fillId="0" borderId="16" xfId="2" applyBorder="1"/>
    <xf numFmtId="0" fontId="10" fillId="0" borderId="13" xfId="2" applyBorder="1" applyAlignment="1">
      <alignment vertical="center"/>
    </xf>
    <xf numFmtId="0" fontId="10" fillId="0" borderId="13" xfId="2" applyBorder="1"/>
    <xf numFmtId="0" fontId="10" fillId="0" borderId="16" xfId="2" applyBorder="1" applyAlignment="1">
      <alignment vertical="center"/>
    </xf>
    <xf numFmtId="0" fontId="17" fillId="0" borderId="0" xfId="0" applyFont="1" applyAlignment="1">
      <alignment horizontal="left"/>
    </xf>
    <xf numFmtId="0" fontId="10" fillId="0" borderId="14" xfId="2" applyBorder="1" applyAlignment="1">
      <alignment horizontal="left" vertical="center"/>
    </xf>
    <xf numFmtId="0" fontId="4" fillId="2" borderId="2" xfId="0" applyFont="1" applyFill="1" applyBorder="1" applyAlignment="1">
      <alignment horizontal="left"/>
    </xf>
    <xf numFmtId="0" fontId="5" fillId="8" borderId="2" xfId="0" applyFont="1" applyFill="1" applyBorder="1" applyAlignment="1">
      <alignment horizontal="center"/>
    </xf>
    <xf numFmtId="3" fontId="5" fillId="8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0" fillId="0" borderId="7" xfId="0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3" borderId="0" xfId="0" applyFill="1" applyAlignment="1">
      <alignment horizontal="center"/>
    </xf>
    <xf numFmtId="4" fontId="5" fillId="3" borderId="0" xfId="0" applyNumberFormat="1" applyFont="1" applyFill="1" applyAlignment="1">
      <alignment horizontal="center"/>
    </xf>
    <xf numFmtId="3" fontId="5" fillId="3" borderId="0" xfId="0" applyNumberFormat="1" applyFont="1" applyFill="1" applyAlignment="1">
      <alignment horizontal="center"/>
    </xf>
    <xf numFmtId="3" fontId="5" fillId="3" borderId="7" xfId="0" applyNumberFormat="1" applyFont="1" applyFill="1" applyBorder="1" applyAlignment="1">
      <alignment horizontal="center"/>
    </xf>
    <xf numFmtId="0" fontId="6" fillId="7" borderId="36" xfId="0" applyFont="1" applyFill="1" applyBorder="1" applyAlignment="1">
      <alignment horizontal="left"/>
    </xf>
    <xf numFmtId="0" fontId="6" fillId="7" borderId="6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left"/>
    </xf>
    <xf numFmtId="0" fontId="2" fillId="7" borderId="37" xfId="0" applyFont="1" applyFill="1" applyBorder="1" applyAlignment="1">
      <alignment horizontal="left"/>
    </xf>
    <xf numFmtId="0" fontId="6" fillId="6" borderId="38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3" borderId="39" xfId="0" applyFill="1" applyBorder="1" applyAlignment="1">
      <alignment horizontal="center"/>
    </xf>
    <xf numFmtId="1" fontId="0" fillId="3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39" xfId="0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1" fontId="5" fillId="3" borderId="0" xfId="0" applyNumberFormat="1" applyFont="1" applyFill="1" applyAlignment="1">
      <alignment horizontal="center"/>
    </xf>
    <xf numFmtId="0" fontId="5" fillId="0" borderId="39" xfId="0" applyFont="1" applyBorder="1" applyAlignment="1">
      <alignment horizontal="center"/>
    </xf>
    <xf numFmtId="0" fontId="5" fillId="3" borderId="39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4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0" fillId="0" borderId="7" xfId="0" applyBorder="1"/>
    <xf numFmtId="4" fontId="5" fillId="0" borderId="0" xfId="0" applyNumberFormat="1" applyFont="1" applyAlignment="1">
      <alignment horizontal="center"/>
    </xf>
    <xf numFmtId="0" fontId="18" fillId="0" borderId="0" xfId="0" applyFont="1" applyAlignment="1">
      <alignment horizontal="right"/>
    </xf>
    <xf numFmtId="44" fontId="5" fillId="3" borderId="0" xfId="0" applyNumberFormat="1" applyFont="1" applyFill="1" applyAlignment="1">
      <alignment horizontal="left"/>
    </xf>
    <xf numFmtId="44" fontId="5" fillId="3" borderId="4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44" fontId="0" fillId="0" borderId="0" xfId="1" applyFont="1" applyFill="1" applyBorder="1" applyAlignment="1">
      <alignment horizontal="left"/>
    </xf>
    <xf numFmtId="44" fontId="0" fillId="0" borderId="0" xfId="0" applyNumberFormat="1" applyAlignment="1">
      <alignment horizontal="left"/>
    </xf>
    <xf numFmtId="44" fontId="0" fillId="0" borderId="40" xfId="0" applyNumberFormat="1" applyBorder="1" applyAlignment="1">
      <alignment horizontal="left"/>
    </xf>
    <xf numFmtId="44" fontId="0" fillId="3" borderId="0" xfId="0" applyNumberFormat="1" applyFill="1" applyAlignment="1">
      <alignment horizontal="left"/>
    </xf>
    <xf numFmtId="44" fontId="0" fillId="3" borderId="40" xfId="0" applyNumberForma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44" fontId="5" fillId="3" borderId="0" xfId="1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44" fontId="0" fillId="2" borderId="0" xfId="1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40" xfId="0" applyFill="1" applyBorder="1" applyAlignment="1">
      <alignment horizontal="left"/>
    </xf>
    <xf numFmtId="44" fontId="0" fillId="3" borderId="0" xfId="1" applyFont="1" applyFill="1" applyBorder="1" applyAlignment="1">
      <alignment horizontal="left"/>
    </xf>
    <xf numFmtId="0" fontId="0" fillId="3" borderId="0" xfId="0" applyFill="1" applyAlignment="1">
      <alignment horizontal="left"/>
    </xf>
    <xf numFmtId="44" fontId="5" fillId="0" borderId="6" xfId="1" applyFont="1" applyFill="1" applyBorder="1" applyAlignment="1">
      <alignment horizontal="left"/>
    </xf>
    <xf numFmtId="44" fontId="5" fillId="0" borderId="0" xfId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44" fontId="4" fillId="2" borderId="2" xfId="0" applyNumberFormat="1" applyFont="1" applyFill="1" applyBorder="1" applyAlignment="1">
      <alignment horizontal="left"/>
    </xf>
    <xf numFmtId="44" fontId="4" fillId="2" borderId="1" xfId="0" applyNumberFormat="1" applyFont="1" applyFill="1" applyBorder="1" applyAlignment="1">
      <alignment horizontal="left"/>
    </xf>
    <xf numFmtId="44" fontId="5" fillId="0" borderId="0" xfId="0" applyNumberFormat="1" applyFont="1" applyAlignment="1">
      <alignment horizontal="left"/>
    </xf>
    <xf numFmtId="44" fontId="5" fillId="0" borderId="40" xfId="0" applyNumberFormat="1" applyFont="1" applyBorder="1" applyAlignment="1">
      <alignment horizontal="left"/>
    </xf>
    <xf numFmtId="44" fontId="5" fillId="0" borderId="6" xfId="0" applyNumberFormat="1" applyFont="1" applyBorder="1" applyAlignment="1">
      <alignment horizontal="left"/>
    </xf>
    <xf numFmtId="44" fontId="5" fillId="0" borderId="37" xfId="0" applyNumberFormat="1" applyFont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44" fontId="0" fillId="3" borderId="7" xfId="0" applyNumberFormat="1" applyFill="1" applyBorder="1" applyAlignment="1">
      <alignment horizontal="left"/>
    </xf>
    <xf numFmtId="44" fontId="0" fillId="3" borderId="41" xfId="0" applyNumberFormat="1" applyFill="1" applyBorder="1" applyAlignment="1">
      <alignment horizontal="left"/>
    </xf>
    <xf numFmtId="0" fontId="5" fillId="0" borderId="6" xfId="0" applyFont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44" fontId="0" fillId="0" borderId="6" xfId="1" applyFont="1" applyFill="1" applyBorder="1" applyAlignment="1">
      <alignment horizontal="left"/>
    </xf>
    <xf numFmtId="44" fontId="0" fillId="0" borderId="0" xfId="1" applyFont="1" applyBorder="1" applyAlignment="1">
      <alignment horizontal="left"/>
    </xf>
    <xf numFmtId="14" fontId="0" fillId="0" borderId="0" xfId="0" applyNumberFormat="1" applyAlignment="1">
      <alignment horizontal="left"/>
    </xf>
    <xf numFmtId="0" fontId="0" fillId="3" borderId="0" xfId="0" applyFill="1"/>
    <xf numFmtId="44" fontId="3" fillId="3" borderId="2" xfId="0" applyNumberFormat="1" applyFont="1" applyFill="1" applyBorder="1" applyAlignment="1">
      <alignment horizontal="left"/>
    </xf>
    <xf numFmtId="44" fontId="3" fillId="3" borderId="1" xfId="0" applyNumberFormat="1" applyFont="1" applyFill="1" applyBorder="1" applyAlignment="1">
      <alignment horizontal="left"/>
    </xf>
    <xf numFmtId="0" fontId="0" fillId="0" borderId="6" xfId="0" applyBorder="1" applyAlignment="1">
      <alignment horizontal="left"/>
    </xf>
    <xf numFmtId="44" fontId="0" fillId="0" borderId="6" xfId="0" applyNumberFormat="1" applyBorder="1" applyAlignment="1">
      <alignment horizontal="left"/>
    </xf>
    <xf numFmtId="44" fontId="0" fillId="0" borderId="37" xfId="0" applyNumberFormat="1" applyBorder="1" applyAlignment="1">
      <alignment horizontal="left"/>
    </xf>
    <xf numFmtId="0" fontId="6" fillId="6" borderId="1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left"/>
    </xf>
    <xf numFmtId="44" fontId="0" fillId="4" borderId="0" xfId="1" applyFont="1" applyFill="1" applyBorder="1" applyAlignment="1">
      <alignment horizontal="left"/>
    </xf>
    <xf numFmtId="44" fontId="0" fillId="4" borderId="0" xfId="0" applyNumberFormat="1" applyFill="1" applyAlignment="1">
      <alignment horizontal="left"/>
    </xf>
    <xf numFmtId="44" fontId="0" fillId="4" borderId="40" xfId="0" applyNumberFormat="1" applyFill="1" applyBorder="1" applyAlignment="1">
      <alignment horizontal="left"/>
    </xf>
    <xf numFmtId="0" fontId="0" fillId="2" borderId="0" xfId="1" applyNumberFormat="1" applyFont="1" applyFill="1" applyBorder="1" applyAlignment="1">
      <alignment horizontal="left"/>
    </xf>
    <xf numFmtId="0" fontId="0" fillId="2" borderId="40" xfId="1" applyNumberFormat="1" applyFont="1" applyFill="1" applyBorder="1" applyAlignment="1">
      <alignment horizontal="left"/>
    </xf>
    <xf numFmtId="0" fontId="5" fillId="0" borderId="7" xfId="0" applyFont="1" applyBorder="1" applyAlignment="1">
      <alignment horizontal="left"/>
    </xf>
    <xf numFmtId="44" fontId="0" fillId="0" borderId="7" xfId="0" applyNumberFormat="1" applyBorder="1" applyAlignment="1">
      <alignment horizontal="left"/>
    </xf>
    <xf numFmtId="44" fontId="0" fillId="0" borderId="41" xfId="0" applyNumberFormat="1" applyBorder="1" applyAlignment="1">
      <alignment horizontal="left"/>
    </xf>
    <xf numFmtId="44" fontId="5" fillId="0" borderId="7" xfId="1" applyFont="1" applyFill="1" applyBorder="1" applyAlignment="1">
      <alignment horizontal="left"/>
    </xf>
    <xf numFmtId="44" fontId="3" fillId="8" borderId="2" xfId="1" applyFont="1" applyFill="1" applyBorder="1" applyAlignment="1">
      <alignment horizontal="left"/>
    </xf>
    <xf numFmtId="44" fontId="3" fillId="8" borderId="2" xfId="0" applyNumberFormat="1" applyFont="1" applyFill="1" applyBorder="1" applyAlignment="1">
      <alignment horizontal="left"/>
    </xf>
    <xf numFmtId="44" fontId="3" fillId="8" borderId="1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0" fillId="3" borderId="35" xfId="0" applyFill="1" applyBorder="1" applyAlignment="1">
      <alignment vertical="center" shrinkToFit="1"/>
    </xf>
    <xf numFmtId="0" fontId="0" fillId="3" borderId="0" xfId="0" applyFill="1" applyAlignment="1">
      <alignment vertical="center" shrinkToFit="1"/>
    </xf>
    <xf numFmtId="44" fontId="5" fillId="0" borderId="7" xfId="0" applyNumberFormat="1" applyFont="1" applyBorder="1" applyAlignment="1">
      <alignment horizontal="left"/>
    </xf>
    <xf numFmtId="44" fontId="5" fillId="0" borderId="41" xfId="0" applyNumberFormat="1" applyFont="1" applyBorder="1" applyAlignment="1">
      <alignment horizontal="left"/>
    </xf>
    <xf numFmtId="44" fontId="5" fillId="3" borderId="7" xfId="0" applyNumberFormat="1" applyFont="1" applyFill="1" applyBorder="1" applyAlignment="1">
      <alignment horizontal="left"/>
    </xf>
    <xf numFmtId="44" fontId="5" fillId="3" borderId="41" xfId="0" applyNumberFormat="1" applyFont="1" applyFill="1" applyBorder="1" applyAlignment="1">
      <alignment horizontal="left"/>
    </xf>
    <xf numFmtId="44" fontId="5" fillId="3" borderId="7" xfId="1" applyFont="1" applyFill="1" applyBorder="1" applyAlignment="1">
      <alignment horizontal="left"/>
    </xf>
    <xf numFmtId="0" fontId="15" fillId="2" borderId="0" xfId="0" applyFont="1" applyFill="1" applyAlignment="1">
      <alignment horizontal="left"/>
    </xf>
    <xf numFmtId="44" fontId="0" fillId="0" borderId="40" xfId="1" applyFont="1" applyFill="1" applyBorder="1" applyAlignment="1">
      <alignment horizontal="left"/>
    </xf>
    <xf numFmtId="44" fontId="5" fillId="3" borderId="0" xfId="0" applyNumberFormat="1" applyFont="1" applyFill="1"/>
    <xf numFmtId="44" fontId="5" fillId="3" borderId="40" xfId="0" applyNumberFormat="1" applyFont="1" applyFill="1" applyBorder="1"/>
    <xf numFmtId="44" fontId="0" fillId="3" borderId="0" xfId="0" applyNumberFormat="1" applyFill="1"/>
    <xf numFmtId="44" fontId="0" fillId="3" borderId="40" xfId="0" applyNumberFormat="1" applyFill="1" applyBorder="1"/>
    <xf numFmtId="44" fontId="0" fillId="2" borderId="0" xfId="0" applyNumberFormat="1" applyFill="1" applyAlignment="1">
      <alignment horizontal="left"/>
    </xf>
    <xf numFmtId="44" fontId="0" fillId="2" borderId="40" xfId="0" applyNumberFormat="1" applyFill="1" applyBorder="1" applyAlignment="1">
      <alignment horizontal="left"/>
    </xf>
    <xf numFmtId="44" fontId="0" fillId="2" borderId="6" xfId="0" applyNumberFormat="1" applyFill="1" applyBorder="1" applyAlignment="1">
      <alignment horizontal="left"/>
    </xf>
    <xf numFmtId="44" fontId="0" fillId="2" borderId="37" xfId="0" applyNumberFormat="1" applyFill="1" applyBorder="1" applyAlignment="1">
      <alignment horizontal="left"/>
    </xf>
    <xf numFmtId="0" fontId="0" fillId="0" borderId="7" xfId="0" applyBorder="1" applyAlignment="1">
      <alignment horizontal="left"/>
    </xf>
    <xf numFmtId="44" fontId="0" fillId="0" borderId="7" xfId="1" applyFont="1" applyFill="1" applyBorder="1" applyAlignment="1">
      <alignment horizontal="left"/>
    </xf>
    <xf numFmtId="0" fontId="10" fillId="0" borderId="13" xfId="2" applyBorder="1" applyAlignment="1">
      <alignment horizontal="center" vertical="center"/>
    </xf>
    <xf numFmtId="0" fontId="10" fillId="0" borderId="22" xfId="2" applyBorder="1" applyAlignment="1">
      <alignment horizontal="center" vertical="center"/>
    </xf>
    <xf numFmtId="0" fontId="10" fillId="0" borderId="25" xfId="2" applyBorder="1" applyAlignment="1">
      <alignment horizontal="center" vertical="center"/>
    </xf>
    <xf numFmtId="0" fontId="10" fillId="0" borderId="12" xfId="2" applyBorder="1"/>
    <xf numFmtId="0" fontId="10" fillId="0" borderId="13" xfId="2" applyBorder="1" applyAlignment="1">
      <alignment horizontal="center"/>
    </xf>
    <xf numFmtId="0" fontId="10" fillId="0" borderId="15" xfId="2" applyBorder="1" applyAlignment="1">
      <alignment horizontal="center"/>
    </xf>
    <xf numFmtId="0" fontId="10" fillId="0" borderId="15" xfId="2" applyBorder="1" applyAlignment="1">
      <alignment horizontal="center" vertical="center"/>
    </xf>
    <xf numFmtId="0" fontId="10" fillId="0" borderId="11" xfId="2" applyBorder="1" applyAlignment="1">
      <alignment horizontal="center"/>
    </xf>
    <xf numFmtId="0" fontId="10" fillId="0" borderId="12" xfId="2" applyBorder="1" applyAlignment="1">
      <alignment horizontal="center"/>
    </xf>
    <xf numFmtId="0" fontId="10" fillId="0" borderId="13" xfId="2" applyBorder="1" applyAlignment="1">
      <alignment horizontal="center" vertical="center" shrinkToFit="1"/>
    </xf>
    <xf numFmtId="0" fontId="10" fillId="0" borderId="19" xfId="2" applyBorder="1" applyAlignment="1">
      <alignment horizontal="center"/>
    </xf>
    <xf numFmtId="0" fontId="10" fillId="0" borderId="0" xfId="2" applyAlignment="1">
      <alignment horizontal="center"/>
    </xf>
  </cellXfs>
  <cellStyles count="5">
    <cellStyle name="Bad" xfId="4" builtinId="27"/>
    <cellStyle name="Currency" xfId="1" builtinId="4"/>
    <cellStyle name="Good" xfId="3" builtinId="26"/>
    <cellStyle name="Normal" xfId="0" builtinId="0"/>
    <cellStyle name="Normal 2" xfId="2" xr:uid="{B88A123A-DBA5-4454-B920-35133D6CDBDC}"/>
  </cellStyles>
  <dxfs count="0"/>
  <tableStyles count="0" defaultTableStyle="TableStyleMedium2" defaultPivotStyle="PivotStyleLight16"/>
  <colors>
    <mruColors>
      <color rgb="FFDDDDDD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76200</xdr:colOff>
      <xdr:row>0</xdr:row>
      <xdr:rowOff>89647</xdr:rowOff>
    </xdr:from>
    <xdr:ext cx="1130577" cy="1085140"/>
    <xdr:pic>
      <xdr:nvPicPr>
        <xdr:cNvPr id="2" name="Picture 1">
          <a:extLst>
            <a:ext uri="{FF2B5EF4-FFF2-40B4-BE49-F238E27FC236}">
              <a16:creationId xmlns:a16="http://schemas.microsoft.com/office/drawing/2014/main" id="{680BC779-D851-46A8-B695-B6A31E24E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3671" y="89647"/>
          <a:ext cx="1130577" cy="10851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A1F3D-E3B4-4562-9931-30F523728353}">
  <sheetPr>
    <pageSetUpPr fitToPage="1"/>
  </sheetPr>
  <dimension ref="A2:AE200"/>
  <sheetViews>
    <sheetView tabSelected="1" zoomScale="110" zoomScaleNormal="110" zoomScalePageLayoutView="115" workbookViewId="0">
      <selection activeCell="G5" sqref="G5:I5"/>
    </sheetView>
  </sheetViews>
  <sheetFormatPr defaultRowHeight="15"/>
  <cols>
    <col min="1" max="1" width="4.7109375" customWidth="1"/>
    <col min="2" max="2" width="17.28515625" customWidth="1"/>
    <col min="3" max="3" width="12.28515625" customWidth="1"/>
    <col min="6" max="6" width="16.42578125" customWidth="1"/>
    <col min="7" max="7" width="44.140625" customWidth="1"/>
    <col min="9" max="9" width="10.42578125" customWidth="1"/>
    <col min="14" max="14" width="4.140625" customWidth="1"/>
  </cols>
  <sheetData>
    <row r="2" spans="2:13" ht="20.25">
      <c r="B2" s="82" t="s">
        <v>25</v>
      </c>
      <c r="C2" s="82"/>
      <c r="D2" s="82"/>
      <c r="E2" s="82"/>
      <c r="F2" s="82"/>
    </row>
    <row r="3" spans="2:13">
      <c r="B3" s="2" t="s">
        <v>21</v>
      </c>
      <c r="C3" s="129" t="s">
        <v>279</v>
      </c>
      <c r="D3" s="129"/>
      <c r="E3" s="129"/>
      <c r="F3" s="129"/>
    </row>
    <row r="4" spans="2:13">
      <c r="B4" s="2" t="s">
        <v>20</v>
      </c>
      <c r="C4" s="129" t="s">
        <v>126</v>
      </c>
      <c r="D4" s="129"/>
      <c r="E4" s="129"/>
      <c r="F4" s="129"/>
    </row>
    <row r="5" spans="2:13">
      <c r="C5" s="129"/>
      <c r="D5" s="129"/>
      <c r="E5" s="129"/>
      <c r="F5" s="129"/>
      <c r="G5" s="158"/>
      <c r="H5" s="159"/>
      <c r="I5" s="159"/>
      <c r="J5" s="160"/>
      <c r="K5" s="161"/>
    </row>
    <row r="6" spans="2:13" ht="15.75" thickBot="1">
      <c r="B6" s="2" t="s">
        <v>26</v>
      </c>
      <c r="C6" s="166">
        <v>46147</v>
      </c>
      <c r="D6" s="166"/>
      <c r="E6" s="166"/>
      <c r="F6" s="166"/>
      <c r="G6" s="158"/>
      <c r="H6" s="158"/>
      <c r="I6" s="158"/>
      <c r="J6" s="161"/>
      <c r="K6" s="161"/>
    </row>
    <row r="7" spans="2:13" ht="15.75" thickBot="1">
      <c r="B7" s="105" t="str">
        <f>C3&amp;"  PUBLIC CONSTRUCTION ITEMS"</f>
        <v>SAVANNAH FARMS - UNIT 1 AND MASS GRADING WHISPERING CREEK  PUBLIC CONSTRUCTION ITEMS</v>
      </c>
      <c r="C7" s="106"/>
      <c r="D7" s="107"/>
      <c r="E7" s="107"/>
      <c r="F7" s="107"/>
      <c r="G7" s="107"/>
      <c r="H7" s="107"/>
      <c r="I7" s="107"/>
      <c r="J7" s="107"/>
      <c r="K7" s="107"/>
      <c r="L7" s="107"/>
      <c r="M7" s="108"/>
    </row>
    <row r="8" spans="2:13" ht="15.75" thickBot="1">
      <c r="B8" s="109" t="s">
        <v>34</v>
      </c>
      <c r="C8" s="174" t="s">
        <v>35</v>
      </c>
      <c r="D8" s="175"/>
      <c r="E8" s="175"/>
      <c r="F8" s="175"/>
      <c r="G8" s="175"/>
      <c r="H8" s="6" t="s">
        <v>19</v>
      </c>
      <c r="I8" s="7" t="s">
        <v>18</v>
      </c>
      <c r="J8" s="162" t="s">
        <v>17</v>
      </c>
      <c r="K8" s="163"/>
      <c r="L8" s="163" t="s">
        <v>1</v>
      </c>
      <c r="M8" s="173"/>
    </row>
    <row r="9" spans="2:13" ht="15.75" thickBot="1">
      <c r="B9" s="51"/>
      <c r="C9" s="152" t="s">
        <v>16</v>
      </c>
      <c r="D9" s="152"/>
      <c r="E9" s="152"/>
      <c r="F9" s="152"/>
      <c r="G9" s="152"/>
      <c r="H9" s="5"/>
      <c r="I9" s="5"/>
      <c r="J9" s="152" t="s">
        <v>1</v>
      </c>
      <c r="K9" s="152"/>
      <c r="L9" s="168" t="s">
        <v>0</v>
      </c>
      <c r="M9" s="169"/>
    </row>
    <row r="10" spans="2:13">
      <c r="B10" s="110">
        <v>1</v>
      </c>
      <c r="C10" s="170" t="s">
        <v>27</v>
      </c>
      <c r="D10" s="170"/>
      <c r="E10" s="170"/>
      <c r="F10" s="170"/>
      <c r="G10" s="170"/>
      <c r="H10" s="93" t="s">
        <v>4</v>
      </c>
      <c r="I10" s="93">
        <v>1</v>
      </c>
      <c r="J10" s="164" t="s">
        <v>0</v>
      </c>
      <c r="K10" s="164"/>
      <c r="L10" s="171" t="s">
        <v>0</v>
      </c>
      <c r="M10" s="172"/>
    </row>
    <row r="11" spans="2:13">
      <c r="B11" s="111">
        <v>2</v>
      </c>
      <c r="C11" s="142" t="s">
        <v>28</v>
      </c>
      <c r="D11" s="142"/>
      <c r="E11" s="142"/>
      <c r="F11" s="142"/>
      <c r="G11" s="142"/>
      <c r="H11" s="101" t="s">
        <v>4</v>
      </c>
      <c r="I11" s="101">
        <v>1</v>
      </c>
      <c r="J11" s="141" t="s">
        <v>0</v>
      </c>
      <c r="K11" s="141"/>
      <c r="L11" s="133" t="s">
        <v>0</v>
      </c>
      <c r="M11" s="134"/>
    </row>
    <row r="12" spans="2:13">
      <c r="B12" s="110">
        <v>3</v>
      </c>
      <c r="C12" s="129" t="s">
        <v>29</v>
      </c>
      <c r="D12" s="129"/>
      <c r="E12" s="129"/>
      <c r="F12" s="129"/>
      <c r="G12" s="129"/>
      <c r="H12" s="93" t="s">
        <v>4</v>
      </c>
      <c r="I12" s="93">
        <v>1</v>
      </c>
      <c r="J12" s="130" t="s">
        <v>0</v>
      </c>
      <c r="K12" s="130"/>
      <c r="L12" s="131" t="s">
        <v>0</v>
      </c>
      <c r="M12" s="132"/>
    </row>
    <row r="13" spans="2:13">
      <c r="B13" s="111">
        <v>4</v>
      </c>
      <c r="C13" s="135" t="s">
        <v>202</v>
      </c>
      <c r="D13" s="135"/>
      <c r="E13" s="135"/>
      <c r="F13" s="135"/>
      <c r="G13" s="135"/>
      <c r="H13" s="101" t="s">
        <v>173</v>
      </c>
      <c r="I13" s="102">
        <v>44.26</v>
      </c>
      <c r="J13" s="141" t="s">
        <v>0</v>
      </c>
      <c r="K13" s="141"/>
      <c r="L13" s="133" t="s">
        <v>0</v>
      </c>
      <c r="M13" s="134"/>
    </row>
    <row r="14" spans="2:13" ht="15.75" thickBot="1">
      <c r="B14" s="110">
        <v>5</v>
      </c>
      <c r="C14" s="145" t="s">
        <v>264</v>
      </c>
      <c r="D14" s="145"/>
      <c r="E14" s="145"/>
      <c r="F14" s="145"/>
      <c r="G14" s="145"/>
      <c r="H14" s="93" t="s">
        <v>173</v>
      </c>
      <c r="I14" s="125">
        <v>78.12</v>
      </c>
      <c r="J14" s="130" t="s">
        <v>0</v>
      </c>
      <c r="K14" s="130"/>
      <c r="L14" s="131" t="s">
        <v>0</v>
      </c>
      <c r="M14" s="132"/>
    </row>
    <row r="15" spans="2:13" ht="15.75" thickBot="1">
      <c r="B15" s="51"/>
      <c r="C15" s="152" t="s">
        <v>22</v>
      </c>
      <c r="D15" s="152"/>
      <c r="E15" s="152"/>
      <c r="F15" s="152"/>
      <c r="G15" s="152"/>
      <c r="H15" s="5"/>
      <c r="I15" s="5"/>
      <c r="J15" s="152" t="s">
        <v>1</v>
      </c>
      <c r="K15" s="152"/>
      <c r="L15" s="168" t="s">
        <v>0</v>
      </c>
      <c r="M15" s="169"/>
    </row>
    <row r="16" spans="2:13">
      <c r="B16" s="110">
        <v>8</v>
      </c>
      <c r="C16" s="170" t="s">
        <v>276</v>
      </c>
      <c r="D16" s="170"/>
      <c r="E16" s="170"/>
      <c r="F16" s="170"/>
      <c r="G16" s="170"/>
      <c r="H16" s="93" t="s">
        <v>13</v>
      </c>
      <c r="I16" s="1">
        <v>21034</v>
      </c>
      <c r="J16" s="164" t="s">
        <v>0</v>
      </c>
      <c r="K16" s="164"/>
      <c r="L16" s="171" t="s">
        <v>0</v>
      </c>
      <c r="M16" s="172"/>
    </row>
    <row r="17" spans="2:13">
      <c r="B17" s="111">
        <v>9</v>
      </c>
      <c r="C17" s="142" t="s">
        <v>277</v>
      </c>
      <c r="D17" s="142"/>
      <c r="E17" s="142"/>
      <c r="F17" s="142"/>
      <c r="G17" s="142"/>
      <c r="H17" s="101" t="s">
        <v>13</v>
      </c>
      <c r="I17" s="103">
        <v>131633</v>
      </c>
      <c r="J17" s="141" t="s">
        <v>0</v>
      </c>
      <c r="K17" s="141"/>
      <c r="L17" s="133" t="s">
        <v>0</v>
      </c>
      <c r="M17" s="134"/>
    </row>
    <row r="18" spans="2:13">
      <c r="B18" s="110">
        <v>10</v>
      </c>
      <c r="C18" s="129" t="s">
        <v>265</v>
      </c>
      <c r="D18" s="129"/>
      <c r="E18" s="129"/>
      <c r="F18" s="129"/>
      <c r="G18" s="129"/>
      <c r="H18" s="93" t="s">
        <v>13</v>
      </c>
      <c r="I18" s="1">
        <v>106400</v>
      </c>
      <c r="J18" s="130" t="s">
        <v>0</v>
      </c>
      <c r="K18" s="130"/>
      <c r="L18" s="131" t="s">
        <v>0</v>
      </c>
      <c r="M18" s="132"/>
    </row>
    <row r="19" spans="2:13">
      <c r="B19" s="111">
        <v>11</v>
      </c>
      <c r="C19" s="142" t="s">
        <v>266</v>
      </c>
      <c r="D19" s="142"/>
      <c r="E19" s="142"/>
      <c r="F19" s="142"/>
      <c r="G19" s="142"/>
      <c r="H19" s="101" t="s">
        <v>13</v>
      </c>
      <c r="I19" s="103">
        <v>90300</v>
      </c>
      <c r="J19" s="141" t="s">
        <v>0</v>
      </c>
      <c r="K19" s="141"/>
      <c r="L19" s="133" t="s">
        <v>0</v>
      </c>
      <c r="M19" s="134"/>
    </row>
    <row r="20" spans="2:13">
      <c r="B20" s="110">
        <v>12</v>
      </c>
      <c r="C20" s="129" t="s">
        <v>274</v>
      </c>
      <c r="D20" s="129"/>
      <c r="E20" s="129"/>
      <c r="F20" s="129"/>
      <c r="G20" s="129"/>
      <c r="H20" s="93" t="s">
        <v>13</v>
      </c>
      <c r="I20" s="1">
        <v>16100</v>
      </c>
      <c r="J20" s="130" t="s">
        <v>0</v>
      </c>
      <c r="K20" s="130"/>
      <c r="L20" s="131" t="s">
        <v>0</v>
      </c>
      <c r="M20" s="132"/>
    </row>
    <row r="21" spans="2:13" ht="15.75" thickBot="1">
      <c r="B21" s="111">
        <v>13</v>
      </c>
      <c r="C21" s="142" t="s">
        <v>275</v>
      </c>
      <c r="D21" s="142"/>
      <c r="E21" s="142"/>
      <c r="F21" s="142"/>
      <c r="G21" s="142"/>
      <c r="H21" s="101" t="s">
        <v>13</v>
      </c>
      <c r="I21" s="103">
        <v>94499</v>
      </c>
      <c r="J21" s="141" t="s">
        <v>0</v>
      </c>
      <c r="K21" s="141"/>
      <c r="L21" s="133" t="s">
        <v>0</v>
      </c>
      <c r="M21" s="134"/>
    </row>
    <row r="22" spans="2:13" ht="15.75" thickBot="1">
      <c r="B22" s="51"/>
      <c r="C22" s="152" t="s">
        <v>246</v>
      </c>
      <c r="D22" s="152"/>
      <c r="E22" s="152"/>
      <c r="F22" s="152"/>
      <c r="G22" s="152"/>
      <c r="H22" s="5"/>
      <c r="I22" s="5"/>
      <c r="J22" s="152" t="s">
        <v>1</v>
      </c>
      <c r="K22" s="152"/>
      <c r="L22" s="168" t="s">
        <v>0</v>
      </c>
      <c r="M22" s="169"/>
    </row>
    <row r="23" spans="2:13">
      <c r="B23" s="110">
        <v>14</v>
      </c>
      <c r="C23" s="170" t="s">
        <v>15</v>
      </c>
      <c r="D23" s="170"/>
      <c r="E23" s="170"/>
      <c r="F23" s="170"/>
      <c r="G23" s="170"/>
      <c r="H23" s="93" t="s">
        <v>4</v>
      </c>
      <c r="I23" s="93">
        <v>2</v>
      </c>
      <c r="J23" s="164" t="s">
        <v>0</v>
      </c>
      <c r="K23" s="164"/>
      <c r="L23" s="171" t="s">
        <v>0</v>
      </c>
      <c r="M23" s="172"/>
    </row>
    <row r="24" spans="2:13">
      <c r="B24" s="111">
        <v>15</v>
      </c>
      <c r="C24" s="142" t="s">
        <v>204</v>
      </c>
      <c r="D24" s="142"/>
      <c r="E24" s="142"/>
      <c r="F24" s="142"/>
      <c r="G24" s="142"/>
      <c r="H24" s="101" t="s">
        <v>4</v>
      </c>
      <c r="I24" s="101">
        <v>2</v>
      </c>
      <c r="J24" s="141" t="s">
        <v>0</v>
      </c>
      <c r="K24" s="141"/>
      <c r="L24" s="133" t="s">
        <v>0</v>
      </c>
      <c r="M24" s="134"/>
    </row>
    <row r="25" spans="2:13">
      <c r="B25" s="110">
        <v>16</v>
      </c>
      <c r="C25" s="129" t="s">
        <v>14</v>
      </c>
      <c r="D25" s="129"/>
      <c r="E25" s="129"/>
      <c r="F25" s="129"/>
      <c r="G25" s="129"/>
      <c r="H25" s="93" t="s">
        <v>4</v>
      </c>
      <c r="I25" s="93">
        <v>2</v>
      </c>
      <c r="J25" s="130" t="s">
        <v>0</v>
      </c>
      <c r="K25" s="130"/>
      <c r="L25" s="131" t="s">
        <v>0</v>
      </c>
      <c r="M25" s="132"/>
    </row>
    <row r="26" spans="2:13">
      <c r="B26" s="111">
        <v>17</v>
      </c>
      <c r="C26" s="142" t="s">
        <v>206</v>
      </c>
      <c r="D26" s="142"/>
      <c r="E26" s="142"/>
      <c r="F26" s="142"/>
      <c r="G26" s="142"/>
      <c r="H26" s="101" t="s">
        <v>2</v>
      </c>
      <c r="I26" s="112">
        <v>111</v>
      </c>
      <c r="J26" s="141" t="s">
        <v>0</v>
      </c>
      <c r="K26" s="141"/>
      <c r="L26" s="133" t="s">
        <v>0</v>
      </c>
      <c r="M26" s="134"/>
    </row>
    <row r="27" spans="2:13">
      <c r="B27" s="110">
        <v>18</v>
      </c>
      <c r="C27" s="129" t="s">
        <v>205</v>
      </c>
      <c r="D27" s="129"/>
      <c r="E27" s="129"/>
      <c r="F27" s="129"/>
      <c r="G27" s="129"/>
      <c r="H27" s="93" t="s">
        <v>2</v>
      </c>
      <c r="I27" s="113">
        <v>150</v>
      </c>
      <c r="J27" s="130" t="s">
        <v>0</v>
      </c>
      <c r="K27" s="130"/>
      <c r="L27" s="131" t="s">
        <v>0</v>
      </c>
      <c r="M27" s="132"/>
    </row>
    <row r="28" spans="2:13">
      <c r="B28" s="111">
        <v>19</v>
      </c>
      <c r="C28" s="142" t="s">
        <v>203</v>
      </c>
      <c r="D28" s="142"/>
      <c r="E28" s="142"/>
      <c r="F28" s="142"/>
      <c r="G28" s="142"/>
      <c r="H28" s="101" t="s">
        <v>2</v>
      </c>
      <c r="I28" s="103">
        <v>28264</v>
      </c>
      <c r="J28" s="141" t="s">
        <v>0</v>
      </c>
      <c r="K28" s="141"/>
      <c r="L28" s="133" t="s">
        <v>0</v>
      </c>
      <c r="M28" s="134"/>
    </row>
    <row r="29" spans="2:13">
      <c r="B29" s="110">
        <v>20</v>
      </c>
      <c r="C29" s="129" t="s">
        <v>278</v>
      </c>
      <c r="D29" s="129"/>
      <c r="E29" s="129"/>
      <c r="F29" s="129"/>
      <c r="G29" s="129"/>
      <c r="H29" s="93" t="s">
        <v>5</v>
      </c>
      <c r="I29" s="1">
        <v>24872</v>
      </c>
      <c r="J29" s="130" t="s">
        <v>0</v>
      </c>
      <c r="K29" s="130"/>
      <c r="L29" s="131" t="s">
        <v>0</v>
      </c>
      <c r="M29" s="132"/>
    </row>
    <row r="30" spans="2:13">
      <c r="B30" s="111">
        <v>21</v>
      </c>
      <c r="C30" s="142" t="s">
        <v>234</v>
      </c>
      <c r="D30" s="142"/>
      <c r="E30" s="142"/>
      <c r="F30" s="142"/>
      <c r="G30" s="142"/>
      <c r="H30" s="101" t="s">
        <v>5</v>
      </c>
      <c r="I30" s="103">
        <v>61505</v>
      </c>
      <c r="J30" s="141" t="s">
        <v>0</v>
      </c>
      <c r="K30" s="141"/>
      <c r="L30" s="133" t="s">
        <v>0</v>
      </c>
      <c r="M30" s="134"/>
    </row>
    <row r="31" spans="2:13" ht="15.75" thickBot="1">
      <c r="B31" s="110">
        <v>22</v>
      </c>
      <c r="C31" s="206" t="s">
        <v>256</v>
      </c>
      <c r="D31" s="206"/>
      <c r="E31" s="206"/>
      <c r="F31" s="206"/>
      <c r="G31" s="206"/>
      <c r="H31" s="96" t="s">
        <v>214</v>
      </c>
      <c r="I31" s="97">
        <v>1</v>
      </c>
      <c r="J31" s="207" t="s">
        <v>0</v>
      </c>
      <c r="K31" s="207"/>
      <c r="L31" s="182" t="s">
        <v>0</v>
      </c>
      <c r="M31" s="183"/>
    </row>
    <row r="32" spans="2:13" ht="15.75" thickBot="1">
      <c r="B32" s="51"/>
      <c r="C32" s="152" t="s">
        <v>244</v>
      </c>
      <c r="D32" s="152"/>
      <c r="E32" s="152"/>
      <c r="F32" s="152"/>
      <c r="G32" s="152"/>
      <c r="H32" s="5"/>
      <c r="I32" s="5"/>
      <c r="J32" s="152" t="s">
        <v>1</v>
      </c>
      <c r="K32" s="152"/>
      <c r="L32" s="168" t="s">
        <v>0</v>
      </c>
      <c r="M32" s="169"/>
    </row>
    <row r="33" spans="2:13">
      <c r="B33" s="114"/>
      <c r="C33" s="157" t="s">
        <v>127</v>
      </c>
      <c r="D33" s="157"/>
      <c r="E33" s="157"/>
      <c r="F33" s="157"/>
      <c r="G33" s="157"/>
      <c r="H33" s="115"/>
      <c r="I33" s="116"/>
      <c r="J33" s="204"/>
      <c r="K33" s="204"/>
      <c r="L33" s="204"/>
      <c r="M33" s="205"/>
    </row>
    <row r="34" spans="2:13">
      <c r="B34" s="110">
        <v>23</v>
      </c>
      <c r="C34" s="129" t="s">
        <v>239</v>
      </c>
      <c r="D34" s="129"/>
      <c r="E34" s="129"/>
      <c r="F34" s="129"/>
      <c r="G34" s="129"/>
      <c r="H34" s="93" t="s">
        <v>5</v>
      </c>
      <c r="I34" s="1">
        <v>73</v>
      </c>
      <c r="J34" s="130" t="s">
        <v>0</v>
      </c>
      <c r="K34" s="130"/>
      <c r="L34" s="131" t="s">
        <v>0</v>
      </c>
      <c r="M34" s="132"/>
    </row>
    <row r="35" spans="2:13">
      <c r="B35" s="111">
        <v>24</v>
      </c>
      <c r="C35" s="142" t="s">
        <v>240</v>
      </c>
      <c r="D35" s="142"/>
      <c r="E35" s="142"/>
      <c r="F35" s="142"/>
      <c r="G35" s="142"/>
      <c r="H35" s="101" t="s">
        <v>2</v>
      </c>
      <c r="I35" s="103">
        <v>104</v>
      </c>
      <c r="J35" s="141" t="s">
        <v>0</v>
      </c>
      <c r="K35" s="141"/>
      <c r="L35" s="133" t="s">
        <v>0</v>
      </c>
      <c r="M35" s="134"/>
    </row>
    <row r="36" spans="2:13">
      <c r="B36" s="110">
        <v>25</v>
      </c>
      <c r="C36" s="129" t="s">
        <v>186</v>
      </c>
      <c r="D36" s="129"/>
      <c r="E36" s="129"/>
      <c r="F36" s="129"/>
      <c r="G36" s="129"/>
      <c r="H36" s="93" t="s">
        <v>4</v>
      </c>
      <c r="I36" s="1">
        <v>2</v>
      </c>
      <c r="J36" s="130" t="s">
        <v>0</v>
      </c>
      <c r="K36" s="130"/>
      <c r="L36" s="131" t="s">
        <v>0</v>
      </c>
      <c r="M36" s="132"/>
    </row>
    <row r="37" spans="2:13">
      <c r="B37" s="111">
        <v>26</v>
      </c>
      <c r="C37" s="142" t="s">
        <v>23</v>
      </c>
      <c r="D37" s="142"/>
      <c r="E37" s="142"/>
      <c r="F37" s="142"/>
      <c r="G37" s="142"/>
      <c r="H37" s="101" t="s">
        <v>5</v>
      </c>
      <c r="I37" s="103">
        <v>974</v>
      </c>
      <c r="J37" s="141" t="s">
        <v>0</v>
      </c>
      <c r="K37" s="141"/>
      <c r="L37" s="133" t="s">
        <v>0</v>
      </c>
      <c r="M37" s="134"/>
    </row>
    <row r="38" spans="2:13">
      <c r="B38" s="110">
        <v>27</v>
      </c>
      <c r="C38" s="129" t="s">
        <v>225</v>
      </c>
      <c r="D38" s="129"/>
      <c r="E38" s="129"/>
      <c r="F38" s="129"/>
      <c r="G38" s="129"/>
      <c r="H38" s="93" t="s">
        <v>13</v>
      </c>
      <c r="I38" s="1">
        <v>1</v>
      </c>
      <c r="J38" s="130" t="s">
        <v>0</v>
      </c>
      <c r="K38" s="130"/>
      <c r="L38" s="131" t="s">
        <v>0</v>
      </c>
      <c r="M38" s="132"/>
    </row>
    <row r="39" spans="2:13">
      <c r="B39" s="111">
        <v>28</v>
      </c>
      <c r="C39" s="142" t="s">
        <v>226</v>
      </c>
      <c r="D39" s="142"/>
      <c r="E39" s="142"/>
      <c r="F39" s="142"/>
      <c r="G39" s="142"/>
      <c r="H39" s="101" t="s">
        <v>13</v>
      </c>
      <c r="I39" s="117">
        <v>8</v>
      </c>
      <c r="J39" s="141" t="s">
        <v>0</v>
      </c>
      <c r="K39" s="141"/>
      <c r="L39" s="133" t="s">
        <v>0</v>
      </c>
      <c r="M39" s="134"/>
    </row>
    <row r="40" spans="2:13">
      <c r="B40" s="110">
        <v>29</v>
      </c>
      <c r="C40" s="129" t="s">
        <v>224</v>
      </c>
      <c r="D40" s="129"/>
      <c r="E40" s="129"/>
      <c r="F40" s="129"/>
      <c r="G40" s="129"/>
      <c r="H40" s="93" t="s">
        <v>5</v>
      </c>
      <c r="I40" s="1">
        <v>282</v>
      </c>
      <c r="J40" s="130" t="s">
        <v>0</v>
      </c>
      <c r="K40" s="130"/>
      <c r="L40" s="131" t="s">
        <v>0</v>
      </c>
      <c r="M40" s="132"/>
    </row>
    <row r="41" spans="2:13">
      <c r="B41" s="114"/>
      <c r="C41" s="137" t="s">
        <v>128</v>
      </c>
      <c r="D41" s="137"/>
      <c r="E41" s="137"/>
      <c r="F41" s="137"/>
      <c r="G41" s="137"/>
      <c r="H41" s="115"/>
      <c r="I41" s="116"/>
      <c r="J41" s="202"/>
      <c r="K41" s="202"/>
      <c r="L41" s="202"/>
      <c r="M41" s="203"/>
    </row>
    <row r="42" spans="2:13">
      <c r="B42" s="110">
        <v>30</v>
      </c>
      <c r="C42" s="145" t="s">
        <v>229</v>
      </c>
      <c r="D42" s="145"/>
      <c r="E42" s="145"/>
      <c r="F42" s="145"/>
      <c r="G42" s="145"/>
      <c r="H42" s="9" t="s">
        <v>4</v>
      </c>
      <c r="I42" s="1">
        <v>1</v>
      </c>
      <c r="J42" s="165" t="s">
        <v>0</v>
      </c>
      <c r="K42" s="165"/>
      <c r="L42" s="131" t="s">
        <v>0</v>
      </c>
      <c r="M42" s="132"/>
    </row>
    <row r="43" spans="2:13">
      <c r="B43" s="111">
        <v>31</v>
      </c>
      <c r="C43" s="167" t="s">
        <v>233</v>
      </c>
      <c r="D43" s="167"/>
      <c r="E43" s="167"/>
      <c r="F43" s="167"/>
      <c r="G43" s="167"/>
      <c r="H43" s="101" t="s">
        <v>4</v>
      </c>
      <c r="I43" s="117">
        <v>1</v>
      </c>
      <c r="J43" s="141" t="s">
        <v>0</v>
      </c>
      <c r="K43" s="141"/>
      <c r="L43" s="133" t="s">
        <v>0</v>
      </c>
      <c r="M43" s="134"/>
    </row>
    <row r="44" spans="2:13">
      <c r="B44" s="110">
        <v>32</v>
      </c>
      <c r="C44" s="145" t="s">
        <v>267</v>
      </c>
      <c r="D44" s="145"/>
      <c r="E44" s="145"/>
      <c r="F44" s="145"/>
      <c r="G44" s="145"/>
      <c r="H44" s="9" t="s">
        <v>4</v>
      </c>
      <c r="I44" s="1">
        <v>2</v>
      </c>
      <c r="J44" s="165" t="s">
        <v>0</v>
      </c>
      <c r="K44" s="165"/>
      <c r="L44" s="131" t="s">
        <v>0</v>
      </c>
      <c r="M44" s="132"/>
    </row>
    <row r="45" spans="2:13">
      <c r="B45" s="111">
        <v>33</v>
      </c>
      <c r="C45" s="135" t="s">
        <v>268</v>
      </c>
      <c r="D45" s="135"/>
      <c r="E45" s="135"/>
      <c r="F45" s="135"/>
      <c r="G45" s="135"/>
      <c r="H45" s="117" t="s">
        <v>4</v>
      </c>
      <c r="I45" s="103">
        <v>1</v>
      </c>
      <c r="J45" s="141" t="s">
        <v>0</v>
      </c>
      <c r="K45" s="141"/>
      <c r="L45" s="133" t="s">
        <v>0</v>
      </c>
      <c r="M45" s="134"/>
    </row>
    <row r="46" spans="2:13">
      <c r="B46" s="110">
        <v>34</v>
      </c>
      <c r="C46" s="145" t="s">
        <v>269</v>
      </c>
      <c r="D46" s="145"/>
      <c r="E46" s="145"/>
      <c r="F46" s="145"/>
      <c r="G46" s="145"/>
      <c r="H46" s="9" t="s">
        <v>4</v>
      </c>
      <c r="I46" s="1">
        <v>2</v>
      </c>
      <c r="J46" s="165" t="s">
        <v>0</v>
      </c>
      <c r="K46" s="165"/>
      <c r="L46" s="131" t="s">
        <v>0</v>
      </c>
      <c r="M46" s="132"/>
    </row>
    <row r="47" spans="2:13">
      <c r="B47" s="111">
        <v>35</v>
      </c>
      <c r="C47" s="135" t="s">
        <v>227</v>
      </c>
      <c r="D47" s="135"/>
      <c r="E47" s="135"/>
      <c r="F47" s="135"/>
      <c r="G47" s="135"/>
      <c r="H47" s="117" t="s">
        <v>2</v>
      </c>
      <c r="I47" s="103">
        <v>1036</v>
      </c>
      <c r="J47" s="141" t="s">
        <v>0</v>
      </c>
      <c r="K47" s="141"/>
      <c r="L47" s="133" t="s">
        <v>0</v>
      </c>
      <c r="M47" s="134"/>
    </row>
    <row r="48" spans="2:13">
      <c r="B48" s="110">
        <v>36</v>
      </c>
      <c r="C48" s="145" t="s">
        <v>23</v>
      </c>
      <c r="D48" s="145"/>
      <c r="E48" s="145"/>
      <c r="F48" s="145"/>
      <c r="G48" s="145"/>
      <c r="H48" s="9" t="s">
        <v>5</v>
      </c>
      <c r="I48" s="1">
        <v>391</v>
      </c>
      <c r="J48" s="165" t="s">
        <v>0</v>
      </c>
      <c r="K48" s="165"/>
      <c r="L48" s="131" t="s">
        <v>0</v>
      </c>
      <c r="M48" s="132"/>
    </row>
    <row r="49" spans="1:31">
      <c r="B49" s="111">
        <v>37</v>
      </c>
      <c r="C49" s="142" t="s">
        <v>226</v>
      </c>
      <c r="D49" s="142"/>
      <c r="E49" s="142"/>
      <c r="F49" s="142"/>
      <c r="G49" s="142"/>
      <c r="H49" s="101" t="s">
        <v>13</v>
      </c>
      <c r="I49" s="117">
        <v>2</v>
      </c>
      <c r="J49" s="141" t="s">
        <v>0</v>
      </c>
      <c r="K49" s="141"/>
      <c r="L49" s="133" t="s">
        <v>0</v>
      </c>
      <c r="M49" s="134"/>
    </row>
    <row r="50" spans="1:31">
      <c r="B50" s="110">
        <v>38</v>
      </c>
      <c r="C50" s="145" t="s">
        <v>224</v>
      </c>
      <c r="D50" s="145"/>
      <c r="E50" s="145"/>
      <c r="F50" s="145"/>
      <c r="G50" s="145"/>
      <c r="H50" s="9" t="s">
        <v>5</v>
      </c>
      <c r="I50" s="1">
        <v>14</v>
      </c>
      <c r="J50" s="165" t="s">
        <v>0</v>
      </c>
      <c r="K50" s="165"/>
      <c r="L50" s="131" t="s">
        <v>0</v>
      </c>
      <c r="M50" s="132"/>
    </row>
    <row r="51" spans="1:31">
      <c r="B51" s="114"/>
      <c r="C51" s="137" t="s">
        <v>190</v>
      </c>
      <c r="D51" s="137"/>
      <c r="E51" s="137"/>
      <c r="F51" s="137"/>
      <c r="G51" s="137"/>
      <c r="H51" s="115"/>
      <c r="I51" s="116"/>
      <c r="J51" s="202"/>
      <c r="K51" s="202"/>
      <c r="L51" s="202"/>
      <c r="M51" s="203"/>
    </row>
    <row r="52" spans="1:31">
      <c r="B52" s="110">
        <v>39</v>
      </c>
      <c r="C52" s="145" t="s">
        <v>230</v>
      </c>
      <c r="D52" s="145"/>
      <c r="E52" s="145"/>
      <c r="F52" s="145"/>
      <c r="G52" s="145"/>
      <c r="H52" s="9" t="s">
        <v>4</v>
      </c>
      <c r="I52" s="1">
        <v>2</v>
      </c>
      <c r="J52" s="131" t="s">
        <v>0</v>
      </c>
      <c r="K52" s="131"/>
      <c r="L52" s="131" t="s">
        <v>0</v>
      </c>
      <c r="M52" s="132"/>
    </row>
    <row r="53" spans="1:31">
      <c r="B53" s="111">
        <v>40</v>
      </c>
      <c r="C53" s="135" t="s">
        <v>267</v>
      </c>
      <c r="D53" s="135"/>
      <c r="E53" s="135"/>
      <c r="F53" s="135"/>
      <c r="G53" s="135"/>
      <c r="H53" s="117" t="s">
        <v>4</v>
      </c>
      <c r="I53" s="103">
        <v>1</v>
      </c>
      <c r="J53" s="133" t="s">
        <v>0</v>
      </c>
      <c r="K53" s="133"/>
      <c r="L53" s="133" t="s">
        <v>0</v>
      </c>
      <c r="M53" s="134"/>
    </row>
    <row r="54" spans="1:31">
      <c r="B54" s="110">
        <v>41</v>
      </c>
      <c r="C54" s="145" t="s">
        <v>268</v>
      </c>
      <c r="D54" s="145"/>
      <c r="E54" s="145"/>
      <c r="F54" s="145"/>
      <c r="G54" s="145"/>
      <c r="H54" s="9" t="s">
        <v>4</v>
      </c>
      <c r="I54" s="1">
        <v>1</v>
      </c>
      <c r="J54" s="131" t="s">
        <v>0</v>
      </c>
      <c r="K54" s="131"/>
      <c r="L54" s="131" t="s">
        <v>0</v>
      </c>
      <c r="M54" s="132"/>
    </row>
    <row r="55" spans="1:31">
      <c r="B55" s="111">
        <v>42</v>
      </c>
      <c r="C55" s="135" t="s">
        <v>227</v>
      </c>
      <c r="D55" s="135"/>
      <c r="E55" s="135"/>
      <c r="F55" s="135"/>
      <c r="G55" s="135"/>
      <c r="H55" s="117" t="s">
        <v>2</v>
      </c>
      <c r="I55" s="103">
        <v>1239</v>
      </c>
      <c r="J55" s="133" t="s">
        <v>0</v>
      </c>
      <c r="K55" s="133"/>
      <c r="L55" s="133" t="s">
        <v>0</v>
      </c>
      <c r="M55" s="134"/>
    </row>
    <row r="56" spans="1:31">
      <c r="B56" s="110">
        <v>43</v>
      </c>
      <c r="C56" s="145" t="s">
        <v>231</v>
      </c>
      <c r="D56" s="145"/>
      <c r="E56" s="145"/>
      <c r="F56" s="145"/>
      <c r="G56" s="145"/>
      <c r="H56" s="9" t="s">
        <v>2</v>
      </c>
      <c r="I56" s="1">
        <v>22</v>
      </c>
      <c r="J56" s="131" t="s">
        <v>0</v>
      </c>
      <c r="K56" s="131"/>
      <c r="L56" s="131" t="s">
        <v>0</v>
      </c>
      <c r="M56" s="132"/>
    </row>
    <row r="57" spans="1:31">
      <c r="B57" s="111">
        <v>44</v>
      </c>
      <c r="C57" s="135" t="s">
        <v>271</v>
      </c>
      <c r="D57" s="135"/>
      <c r="E57" s="135"/>
      <c r="F57" s="135"/>
      <c r="G57" s="135"/>
      <c r="H57" s="117" t="s">
        <v>4</v>
      </c>
      <c r="I57" s="103">
        <v>9</v>
      </c>
      <c r="J57" s="133" t="s">
        <v>0</v>
      </c>
      <c r="K57" s="133"/>
      <c r="L57" s="133" t="s">
        <v>0</v>
      </c>
      <c r="M57" s="134"/>
    </row>
    <row r="58" spans="1:31">
      <c r="B58" s="110">
        <v>45</v>
      </c>
      <c r="C58" s="129" t="s">
        <v>23</v>
      </c>
      <c r="D58" s="129"/>
      <c r="E58" s="129"/>
      <c r="F58" s="129"/>
      <c r="G58" s="129"/>
      <c r="H58" s="93" t="s">
        <v>5</v>
      </c>
      <c r="I58" s="1">
        <v>70</v>
      </c>
      <c r="J58" s="130" t="s">
        <v>0</v>
      </c>
      <c r="K58" s="130"/>
      <c r="L58" s="131" t="s">
        <v>0</v>
      </c>
      <c r="M58" s="132"/>
    </row>
    <row r="59" spans="1:31">
      <c r="B59" s="111">
        <v>46</v>
      </c>
      <c r="C59" s="142" t="s">
        <v>226</v>
      </c>
      <c r="D59" s="142"/>
      <c r="E59" s="142"/>
      <c r="F59" s="142"/>
      <c r="G59" s="142"/>
      <c r="H59" s="117" t="s">
        <v>13</v>
      </c>
      <c r="I59" s="103">
        <v>5</v>
      </c>
      <c r="J59" s="133" t="s">
        <v>0</v>
      </c>
      <c r="K59" s="133"/>
      <c r="L59" s="133" t="s">
        <v>0</v>
      </c>
      <c r="M59" s="134"/>
    </row>
    <row r="60" spans="1:31" s="4" customFormat="1">
      <c r="A60"/>
      <c r="B60" s="110">
        <v>47</v>
      </c>
      <c r="C60" s="145" t="s">
        <v>224</v>
      </c>
      <c r="D60" s="145"/>
      <c r="E60" s="145"/>
      <c r="F60" s="145"/>
      <c r="G60" s="145"/>
      <c r="H60" s="9" t="s">
        <v>5</v>
      </c>
      <c r="I60" s="1">
        <v>76</v>
      </c>
      <c r="J60" s="130" t="s">
        <v>0</v>
      </c>
      <c r="K60" s="130"/>
      <c r="L60" s="131" t="s">
        <v>0</v>
      </c>
      <c r="M60" s="132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pans="1:31">
      <c r="B61" s="114"/>
      <c r="C61" s="137" t="s">
        <v>185</v>
      </c>
      <c r="D61" s="137"/>
      <c r="E61" s="137"/>
      <c r="F61" s="137"/>
      <c r="G61" s="137"/>
      <c r="H61" s="115"/>
      <c r="I61" s="116"/>
      <c r="J61" s="202"/>
      <c r="K61" s="202"/>
      <c r="L61" s="202"/>
      <c r="M61" s="203"/>
    </row>
    <row r="62" spans="1:31">
      <c r="B62" s="110">
        <v>48</v>
      </c>
      <c r="C62" s="129" t="s">
        <v>230</v>
      </c>
      <c r="D62" s="129"/>
      <c r="E62" s="129"/>
      <c r="F62" s="129"/>
      <c r="G62" s="129"/>
      <c r="H62" s="93" t="s">
        <v>4</v>
      </c>
      <c r="I62" s="1">
        <v>2</v>
      </c>
      <c r="J62" s="130" t="s">
        <v>0</v>
      </c>
      <c r="K62" s="130"/>
      <c r="L62" s="131" t="s">
        <v>0</v>
      </c>
      <c r="M62" s="132"/>
    </row>
    <row r="63" spans="1:31">
      <c r="B63" s="111">
        <v>49</v>
      </c>
      <c r="C63" s="142" t="s">
        <v>267</v>
      </c>
      <c r="D63" s="142"/>
      <c r="E63" s="142"/>
      <c r="F63" s="142"/>
      <c r="G63" s="142"/>
      <c r="H63" s="101" t="s">
        <v>4</v>
      </c>
      <c r="I63" s="103">
        <v>2</v>
      </c>
      <c r="J63" s="141" t="s">
        <v>0</v>
      </c>
      <c r="K63" s="141"/>
      <c r="L63" s="133" t="s">
        <v>0</v>
      </c>
      <c r="M63" s="134"/>
    </row>
    <row r="64" spans="1:31">
      <c r="B64" s="110">
        <v>50</v>
      </c>
      <c r="C64" s="129" t="s">
        <v>270</v>
      </c>
      <c r="D64" s="129"/>
      <c r="E64" s="129"/>
      <c r="F64" s="129"/>
      <c r="G64" s="129"/>
      <c r="H64" s="93" t="s">
        <v>4</v>
      </c>
      <c r="I64" s="1">
        <v>1</v>
      </c>
      <c r="J64" s="130" t="s">
        <v>0</v>
      </c>
      <c r="K64" s="130"/>
      <c r="L64" s="131" t="s">
        <v>0</v>
      </c>
      <c r="M64" s="132"/>
    </row>
    <row r="65" spans="1:31">
      <c r="B65" s="111">
        <v>51</v>
      </c>
      <c r="C65" s="142" t="s">
        <v>231</v>
      </c>
      <c r="D65" s="142"/>
      <c r="E65" s="142"/>
      <c r="F65" s="142"/>
      <c r="G65" s="142"/>
      <c r="H65" s="101" t="s">
        <v>2</v>
      </c>
      <c r="I65" s="103">
        <v>1615</v>
      </c>
      <c r="J65" s="141" t="s">
        <v>0</v>
      </c>
      <c r="K65" s="141"/>
      <c r="L65" s="133" t="s">
        <v>0</v>
      </c>
      <c r="M65" s="134"/>
    </row>
    <row r="66" spans="1:31">
      <c r="B66" s="110">
        <v>52</v>
      </c>
      <c r="C66" s="145" t="s">
        <v>271</v>
      </c>
      <c r="D66" s="145"/>
      <c r="E66" s="145"/>
      <c r="F66" s="145"/>
      <c r="G66" s="145"/>
      <c r="H66" s="9" t="s">
        <v>4</v>
      </c>
      <c r="I66" s="1">
        <v>9</v>
      </c>
      <c r="J66" s="131" t="s">
        <v>0</v>
      </c>
      <c r="K66" s="131"/>
      <c r="L66" s="131" t="s">
        <v>0</v>
      </c>
      <c r="M66" s="132"/>
    </row>
    <row r="67" spans="1:31">
      <c r="B67" s="111">
        <v>53</v>
      </c>
      <c r="C67" s="142" t="s">
        <v>23</v>
      </c>
      <c r="D67" s="142"/>
      <c r="E67" s="142"/>
      <c r="F67" s="142"/>
      <c r="G67" s="142"/>
      <c r="H67" s="101" t="s">
        <v>5</v>
      </c>
      <c r="I67" s="103">
        <v>121</v>
      </c>
      <c r="J67" s="141" t="s">
        <v>0</v>
      </c>
      <c r="K67" s="141"/>
      <c r="L67" s="133" t="s">
        <v>0</v>
      </c>
      <c r="M67" s="134"/>
    </row>
    <row r="68" spans="1:31">
      <c r="B68" s="110">
        <v>54</v>
      </c>
      <c r="C68" s="129" t="s">
        <v>226</v>
      </c>
      <c r="D68" s="129"/>
      <c r="E68" s="129"/>
      <c r="F68" s="129"/>
      <c r="G68" s="129"/>
      <c r="H68" s="93" t="s">
        <v>13</v>
      </c>
      <c r="I68" s="1">
        <v>6</v>
      </c>
      <c r="J68" s="130" t="s">
        <v>0</v>
      </c>
      <c r="K68" s="130"/>
      <c r="L68" s="131" t="s">
        <v>0</v>
      </c>
      <c r="M68" s="132"/>
    </row>
    <row r="69" spans="1:31">
      <c r="B69" s="111">
        <v>55</v>
      </c>
      <c r="C69" s="142" t="s">
        <v>224</v>
      </c>
      <c r="D69" s="142"/>
      <c r="E69" s="142"/>
      <c r="F69" s="142"/>
      <c r="G69" s="142"/>
      <c r="H69" s="101" t="s">
        <v>5</v>
      </c>
      <c r="I69" s="103">
        <v>72</v>
      </c>
      <c r="J69" s="141" t="s">
        <v>0</v>
      </c>
      <c r="K69" s="141"/>
      <c r="L69" s="133" t="s">
        <v>0</v>
      </c>
      <c r="M69" s="134"/>
    </row>
    <row r="70" spans="1:31" s="4" customFormat="1">
      <c r="A70"/>
      <c r="B70" s="114"/>
      <c r="C70" s="137" t="s">
        <v>191</v>
      </c>
      <c r="D70" s="137"/>
      <c r="E70" s="137"/>
      <c r="F70" s="137"/>
      <c r="G70" s="137"/>
      <c r="H70" s="115"/>
      <c r="I70" s="116"/>
      <c r="J70" s="202"/>
      <c r="K70" s="202"/>
      <c r="L70" s="202"/>
      <c r="M70" s="203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pans="1:31">
      <c r="B71" s="110">
        <v>56</v>
      </c>
      <c r="C71" s="145" t="s">
        <v>241</v>
      </c>
      <c r="D71" s="145"/>
      <c r="E71" s="145"/>
      <c r="F71" s="145"/>
      <c r="G71" s="145"/>
      <c r="H71" s="9" t="s">
        <v>2</v>
      </c>
      <c r="I71" s="1">
        <v>84</v>
      </c>
      <c r="J71" s="130" t="s">
        <v>0</v>
      </c>
      <c r="K71" s="130"/>
      <c r="L71" s="131" t="s">
        <v>0</v>
      </c>
      <c r="M71" s="132"/>
    </row>
    <row r="72" spans="1:31">
      <c r="B72" s="111">
        <v>57</v>
      </c>
      <c r="C72" s="142" t="s">
        <v>186</v>
      </c>
      <c r="D72" s="142"/>
      <c r="E72" s="142"/>
      <c r="F72" s="142"/>
      <c r="G72" s="142"/>
      <c r="H72" s="101" t="s">
        <v>4</v>
      </c>
      <c r="I72" s="117">
        <v>2</v>
      </c>
      <c r="J72" s="141" t="s">
        <v>0</v>
      </c>
      <c r="K72" s="141"/>
      <c r="L72" s="133" t="s">
        <v>0</v>
      </c>
      <c r="M72" s="134"/>
    </row>
    <row r="73" spans="1:31">
      <c r="B73" s="110">
        <v>58</v>
      </c>
      <c r="C73" s="145" t="s">
        <v>184</v>
      </c>
      <c r="D73" s="145"/>
      <c r="E73" s="145"/>
      <c r="F73" s="145"/>
      <c r="G73" s="145"/>
      <c r="H73" s="9" t="s">
        <v>2</v>
      </c>
      <c r="I73" s="1">
        <v>89</v>
      </c>
      <c r="J73" s="130" t="s">
        <v>0</v>
      </c>
      <c r="K73" s="130"/>
      <c r="L73" s="131" t="s">
        <v>0</v>
      </c>
      <c r="M73" s="132"/>
    </row>
    <row r="74" spans="1:31">
      <c r="B74" s="111">
        <v>59</v>
      </c>
      <c r="C74" s="142" t="s">
        <v>23</v>
      </c>
      <c r="D74" s="142"/>
      <c r="E74" s="142"/>
      <c r="F74" s="142"/>
      <c r="G74" s="142"/>
      <c r="H74" s="117" t="s">
        <v>5</v>
      </c>
      <c r="I74" s="103">
        <v>243</v>
      </c>
      <c r="J74" s="141" t="s">
        <v>0</v>
      </c>
      <c r="K74" s="141"/>
      <c r="L74" s="133" t="s">
        <v>0</v>
      </c>
      <c r="M74" s="134"/>
    </row>
    <row r="75" spans="1:31" s="4" customFormat="1">
      <c r="A75"/>
      <c r="B75" s="110">
        <v>60</v>
      </c>
      <c r="C75" s="145" t="s">
        <v>224</v>
      </c>
      <c r="D75" s="145"/>
      <c r="E75" s="145"/>
      <c r="F75" s="145"/>
      <c r="G75" s="145"/>
      <c r="H75" s="9" t="s">
        <v>5</v>
      </c>
      <c r="I75" s="1">
        <v>97</v>
      </c>
      <c r="J75" s="130" t="s">
        <v>0</v>
      </c>
      <c r="K75" s="130"/>
      <c r="L75" s="131" t="s">
        <v>0</v>
      </c>
      <c r="M75" s="132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1:31">
      <c r="B76" s="114"/>
      <c r="C76" s="137" t="s">
        <v>129</v>
      </c>
      <c r="D76" s="137"/>
      <c r="E76" s="137"/>
      <c r="F76" s="137"/>
      <c r="G76" s="137"/>
      <c r="H76" s="115"/>
      <c r="I76" s="116"/>
      <c r="J76" s="202"/>
      <c r="K76" s="202"/>
      <c r="L76" s="202"/>
      <c r="M76" s="203"/>
    </row>
    <row r="77" spans="1:31">
      <c r="B77" s="110">
        <v>61</v>
      </c>
      <c r="C77" s="145" t="s">
        <v>232</v>
      </c>
      <c r="D77" s="145"/>
      <c r="E77" s="145"/>
      <c r="F77" s="145"/>
      <c r="G77" s="145"/>
      <c r="H77" s="9" t="s">
        <v>4</v>
      </c>
      <c r="I77" s="9">
        <v>1</v>
      </c>
      <c r="J77" s="130" t="s">
        <v>0</v>
      </c>
      <c r="K77" s="130"/>
      <c r="L77" s="130" t="s">
        <v>0</v>
      </c>
      <c r="M77" s="197"/>
    </row>
    <row r="78" spans="1:31">
      <c r="B78" s="111">
        <v>62</v>
      </c>
      <c r="C78" s="142" t="s">
        <v>267</v>
      </c>
      <c r="D78" s="142"/>
      <c r="E78" s="142"/>
      <c r="F78" s="142"/>
      <c r="G78" s="142"/>
      <c r="H78" s="101" t="s">
        <v>4</v>
      </c>
      <c r="I78" s="103">
        <v>1</v>
      </c>
      <c r="J78" s="141" t="s">
        <v>0</v>
      </c>
      <c r="K78" s="141"/>
      <c r="L78" s="133" t="s">
        <v>0</v>
      </c>
      <c r="M78" s="134"/>
    </row>
    <row r="79" spans="1:31">
      <c r="B79" s="110">
        <v>63</v>
      </c>
      <c r="C79" s="129" t="s">
        <v>270</v>
      </c>
      <c r="D79" s="129"/>
      <c r="E79" s="129"/>
      <c r="F79" s="129"/>
      <c r="G79" s="129"/>
      <c r="H79" s="93" t="s">
        <v>4</v>
      </c>
      <c r="I79" s="1">
        <v>3</v>
      </c>
      <c r="J79" s="130" t="s">
        <v>0</v>
      </c>
      <c r="K79" s="130"/>
      <c r="L79" s="131" t="s">
        <v>0</v>
      </c>
      <c r="M79" s="132"/>
    </row>
    <row r="80" spans="1:31" s="4" customFormat="1">
      <c r="A80"/>
      <c r="B80" s="111">
        <v>64</v>
      </c>
      <c r="C80" s="142" t="s">
        <v>231</v>
      </c>
      <c r="D80" s="142"/>
      <c r="E80" s="142"/>
      <c r="F80" s="142"/>
      <c r="G80" s="142"/>
      <c r="H80" s="101" t="s">
        <v>2</v>
      </c>
      <c r="I80" s="103">
        <v>1051</v>
      </c>
      <c r="J80" s="141" t="s">
        <v>0</v>
      </c>
      <c r="K80" s="141"/>
      <c r="L80" s="133" t="s">
        <v>0</v>
      </c>
      <c r="M80" s="134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1:31" s="4" customFormat="1">
      <c r="A81"/>
      <c r="B81" s="110">
        <v>65</v>
      </c>
      <c r="C81" s="145" t="s">
        <v>271</v>
      </c>
      <c r="D81" s="145"/>
      <c r="E81" s="145"/>
      <c r="F81" s="145"/>
      <c r="G81" s="145"/>
      <c r="H81" s="9" t="s">
        <v>4</v>
      </c>
      <c r="I81" s="1">
        <v>9</v>
      </c>
      <c r="J81" s="131" t="s">
        <v>0</v>
      </c>
      <c r="K81" s="131"/>
      <c r="L81" s="131" t="s">
        <v>0</v>
      </c>
      <c r="M81" s="132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</row>
    <row r="82" spans="1:31">
      <c r="B82" s="111">
        <v>66</v>
      </c>
      <c r="C82" s="135" t="s">
        <v>23</v>
      </c>
      <c r="D82" s="135"/>
      <c r="E82" s="135"/>
      <c r="F82" s="135"/>
      <c r="G82" s="135"/>
      <c r="H82" s="117" t="s">
        <v>5</v>
      </c>
      <c r="I82" s="103">
        <v>116</v>
      </c>
      <c r="J82" s="141" t="s">
        <v>0</v>
      </c>
      <c r="K82" s="141"/>
      <c r="L82" s="133" t="s">
        <v>0</v>
      </c>
      <c r="M82" s="134"/>
    </row>
    <row r="83" spans="1:31">
      <c r="B83" s="110">
        <v>67</v>
      </c>
      <c r="C83" s="129" t="s">
        <v>228</v>
      </c>
      <c r="D83" s="129"/>
      <c r="E83" s="129"/>
      <c r="F83" s="129"/>
      <c r="G83" s="129"/>
      <c r="H83" s="93" t="s">
        <v>13</v>
      </c>
      <c r="I83" s="9">
        <v>6</v>
      </c>
      <c r="J83" s="130" t="s">
        <v>0</v>
      </c>
      <c r="K83" s="130"/>
      <c r="L83" s="131" t="s">
        <v>0</v>
      </c>
      <c r="M83" s="132"/>
    </row>
    <row r="84" spans="1:31">
      <c r="B84" s="111">
        <v>68</v>
      </c>
      <c r="C84" s="135" t="s">
        <v>224</v>
      </c>
      <c r="D84" s="135"/>
      <c r="E84" s="135"/>
      <c r="F84" s="135"/>
      <c r="G84" s="135"/>
      <c r="H84" s="117" t="s">
        <v>5</v>
      </c>
      <c r="I84" s="103">
        <v>65</v>
      </c>
      <c r="J84" s="141" t="s">
        <v>0</v>
      </c>
      <c r="K84" s="141"/>
      <c r="L84" s="133" t="s">
        <v>0</v>
      </c>
      <c r="M84" s="134"/>
    </row>
    <row r="85" spans="1:31">
      <c r="B85" s="114"/>
      <c r="C85" s="137" t="s">
        <v>208</v>
      </c>
      <c r="D85" s="137"/>
      <c r="E85" s="137"/>
      <c r="F85" s="137"/>
      <c r="G85" s="137"/>
      <c r="H85" s="115"/>
      <c r="I85" s="115"/>
      <c r="J85" s="138"/>
      <c r="K85" s="138"/>
      <c r="L85" s="179"/>
      <c r="M85" s="180"/>
    </row>
    <row r="86" spans="1:31" s="4" customFormat="1" ht="14.25" customHeight="1">
      <c r="A86"/>
      <c r="B86" s="110">
        <v>69</v>
      </c>
      <c r="C86" s="129" t="s">
        <v>230</v>
      </c>
      <c r="D86" s="129"/>
      <c r="E86" s="129"/>
      <c r="F86" s="129"/>
      <c r="G86" s="129"/>
      <c r="H86" s="9" t="s">
        <v>4</v>
      </c>
      <c r="I86" s="9">
        <v>1</v>
      </c>
      <c r="J86" s="130" t="s">
        <v>0</v>
      </c>
      <c r="K86" s="130"/>
      <c r="L86" s="131" t="s">
        <v>0</v>
      </c>
      <c r="M86" s="132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</row>
    <row r="87" spans="1:31" s="4" customFormat="1" ht="14.25" customHeight="1">
      <c r="A87"/>
      <c r="B87" s="111">
        <v>70</v>
      </c>
      <c r="C87" s="135" t="s">
        <v>227</v>
      </c>
      <c r="D87" s="135"/>
      <c r="E87" s="135"/>
      <c r="F87" s="135"/>
      <c r="G87" s="135"/>
      <c r="H87" s="117" t="s">
        <v>2</v>
      </c>
      <c r="I87" s="118">
        <v>4.08</v>
      </c>
      <c r="J87" s="141" t="s">
        <v>0</v>
      </c>
      <c r="K87" s="141"/>
      <c r="L87" s="133" t="s">
        <v>0</v>
      </c>
      <c r="M87" s="134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</row>
    <row r="88" spans="1:31" s="4" customFormat="1" ht="14.25" customHeight="1">
      <c r="A88"/>
      <c r="B88" s="110">
        <v>71</v>
      </c>
      <c r="C88" s="145" t="s">
        <v>271</v>
      </c>
      <c r="D88" s="145"/>
      <c r="E88" s="145"/>
      <c r="F88" s="145"/>
      <c r="G88" s="145"/>
      <c r="H88" s="9" t="s">
        <v>4</v>
      </c>
      <c r="I88" s="1">
        <v>1</v>
      </c>
      <c r="J88" s="131" t="s">
        <v>0</v>
      </c>
      <c r="K88" s="131"/>
      <c r="L88" s="131" t="s">
        <v>0</v>
      </c>
      <c r="M88" s="132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</row>
    <row r="89" spans="1:31" s="4" customFormat="1" ht="14.25" customHeight="1">
      <c r="A89"/>
      <c r="B89" s="114"/>
      <c r="C89" s="196" t="s">
        <v>174</v>
      </c>
      <c r="D89" s="196"/>
      <c r="E89" s="196"/>
      <c r="F89" s="196"/>
      <c r="G89" s="196"/>
      <c r="H89" s="115"/>
      <c r="I89" s="115"/>
      <c r="J89" s="138"/>
      <c r="K89" s="138"/>
      <c r="L89" s="139"/>
      <c r="M89" s="140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</row>
    <row r="90" spans="1:31" s="4" customFormat="1" ht="14.25" customHeight="1">
      <c r="A90"/>
      <c r="B90" s="110">
        <v>72</v>
      </c>
      <c r="C90" s="129" t="s">
        <v>230</v>
      </c>
      <c r="D90" s="129"/>
      <c r="E90" s="129"/>
      <c r="F90" s="129"/>
      <c r="G90" s="129"/>
      <c r="H90" s="9" t="s">
        <v>4</v>
      </c>
      <c r="I90" s="9">
        <v>1</v>
      </c>
      <c r="J90" s="130" t="s">
        <v>0</v>
      </c>
      <c r="K90" s="130"/>
      <c r="L90" s="131" t="s">
        <v>0</v>
      </c>
      <c r="M90" s="132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</row>
    <row r="91" spans="1:31" s="4" customFormat="1" ht="14.25" customHeight="1">
      <c r="A91"/>
      <c r="B91" s="111">
        <v>73</v>
      </c>
      <c r="C91" s="142" t="s">
        <v>242</v>
      </c>
      <c r="D91" s="142"/>
      <c r="E91" s="142"/>
      <c r="F91" s="142"/>
      <c r="G91" s="142"/>
      <c r="H91" s="117" t="s">
        <v>2</v>
      </c>
      <c r="I91" s="118">
        <v>4.08</v>
      </c>
      <c r="J91" s="141" t="s">
        <v>0</v>
      </c>
      <c r="K91" s="141"/>
      <c r="L91" s="200" t="s">
        <v>0</v>
      </c>
      <c r="M91" s="20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</row>
    <row r="92" spans="1:31" s="4" customFormat="1" ht="14.25" customHeight="1">
      <c r="A92"/>
      <c r="B92" s="110">
        <v>74</v>
      </c>
      <c r="C92" s="145" t="s">
        <v>271</v>
      </c>
      <c r="D92" s="145"/>
      <c r="E92" s="145"/>
      <c r="F92" s="145"/>
      <c r="G92" s="145"/>
      <c r="H92" s="9" t="s">
        <v>4</v>
      </c>
      <c r="I92" s="1">
        <v>1</v>
      </c>
      <c r="J92" s="131" t="s">
        <v>0</v>
      </c>
      <c r="K92" s="131"/>
      <c r="L92" s="131" t="s">
        <v>0</v>
      </c>
      <c r="M92" s="13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</row>
    <row r="93" spans="1:31">
      <c r="B93" s="114"/>
      <c r="C93" s="137" t="s">
        <v>175</v>
      </c>
      <c r="D93" s="137"/>
      <c r="E93" s="137"/>
      <c r="F93" s="137"/>
      <c r="G93" s="137"/>
      <c r="H93" s="115"/>
      <c r="I93" s="115"/>
      <c r="J93" s="138"/>
      <c r="K93" s="138"/>
      <c r="L93" s="179"/>
      <c r="M93" s="180"/>
    </row>
    <row r="94" spans="1:31" s="4" customFormat="1" ht="14.25" customHeight="1">
      <c r="A94"/>
      <c r="B94" s="110">
        <v>75</v>
      </c>
      <c r="C94" s="129" t="s">
        <v>230</v>
      </c>
      <c r="D94" s="129"/>
      <c r="E94" s="129"/>
      <c r="F94" s="129"/>
      <c r="G94" s="129"/>
      <c r="H94" s="93" t="s">
        <v>4</v>
      </c>
      <c r="I94" s="9">
        <v>1</v>
      </c>
      <c r="J94" s="130" t="s">
        <v>0</v>
      </c>
      <c r="K94" s="130"/>
      <c r="L94" s="131" t="s">
        <v>0</v>
      </c>
      <c r="M94" s="132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1:31" s="4" customFormat="1" ht="14.25" customHeight="1">
      <c r="A95"/>
      <c r="B95" s="111">
        <v>76</v>
      </c>
      <c r="C95" s="135" t="s">
        <v>243</v>
      </c>
      <c r="D95" s="135"/>
      <c r="E95" s="135"/>
      <c r="F95" s="135"/>
      <c r="G95" s="135"/>
      <c r="H95" s="117" t="s">
        <v>2</v>
      </c>
      <c r="I95" s="103">
        <v>4.08</v>
      </c>
      <c r="J95" s="141" t="s">
        <v>0</v>
      </c>
      <c r="K95" s="141"/>
      <c r="L95" s="133" t="s">
        <v>0</v>
      </c>
      <c r="M95" s="134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</row>
    <row r="96" spans="1:31" s="4" customFormat="1" ht="14.25" customHeight="1">
      <c r="A96"/>
      <c r="B96" s="110">
        <v>77</v>
      </c>
      <c r="C96" s="145" t="s">
        <v>271</v>
      </c>
      <c r="D96" s="145"/>
      <c r="E96" s="145"/>
      <c r="F96" s="145"/>
      <c r="G96" s="145"/>
      <c r="H96" s="9" t="s">
        <v>4</v>
      </c>
      <c r="I96" s="1">
        <v>1</v>
      </c>
      <c r="J96" s="131" t="s">
        <v>0</v>
      </c>
      <c r="K96" s="131"/>
      <c r="L96" s="131" t="s">
        <v>0</v>
      </c>
      <c r="M96" s="132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</row>
    <row r="97" spans="1:31">
      <c r="B97" s="114"/>
      <c r="C97" s="137" t="s">
        <v>207</v>
      </c>
      <c r="D97" s="137"/>
      <c r="E97" s="137"/>
      <c r="F97" s="137"/>
      <c r="G97" s="137"/>
      <c r="H97" s="115"/>
      <c r="I97" s="115"/>
      <c r="J97" s="138"/>
      <c r="K97" s="138"/>
      <c r="L97" s="179"/>
      <c r="M97" s="180"/>
    </row>
    <row r="98" spans="1:31" s="4" customFormat="1" ht="14.25" customHeight="1">
      <c r="A98"/>
      <c r="B98" s="110">
        <v>78</v>
      </c>
      <c r="C98" s="129" t="s">
        <v>230</v>
      </c>
      <c r="D98" s="129"/>
      <c r="E98" s="129"/>
      <c r="F98" s="129"/>
      <c r="G98" s="129"/>
      <c r="H98" s="94" t="s">
        <v>4</v>
      </c>
      <c r="I98" s="95">
        <v>1</v>
      </c>
      <c r="J98" s="176" t="s">
        <v>0</v>
      </c>
      <c r="K98" s="176"/>
      <c r="L98" s="177" t="s">
        <v>0</v>
      </c>
      <c r="M98" s="17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</row>
    <row r="99" spans="1:31" s="4" customFormat="1" ht="14.25" customHeight="1">
      <c r="A99"/>
      <c r="B99" s="111">
        <v>79</v>
      </c>
      <c r="C99" s="142" t="s">
        <v>227</v>
      </c>
      <c r="D99" s="142"/>
      <c r="E99" s="142"/>
      <c r="F99" s="142"/>
      <c r="G99" s="142"/>
      <c r="H99" s="101" t="s">
        <v>2</v>
      </c>
      <c r="I99" s="103">
        <v>9.08</v>
      </c>
      <c r="J99" s="141" t="s">
        <v>0</v>
      </c>
      <c r="K99" s="141"/>
      <c r="L99" s="133" t="s">
        <v>0</v>
      </c>
      <c r="M99" s="134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</row>
    <row r="100" spans="1:31" s="4" customFormat="1" ht="14.25" customHeight="1" thickBot="1">
      <c r="A100"/>
      <c r="B100" s="110">
        <v>80</v>
      </c>
      <c r="C100" s="181" t="s">
        <v>271</v>
      </c>
      <c r="D100" s="181"/>
      <c r="E100" s="181"/>
      <c r="F100" s="181"/>
      <c r="G100" s="181"/>
      <c r="H100" s="100" t="s">
        <v>4</v>
      </c>
      <c r="I100" s="97">
        <v>1</v>
      </c>
      <c r="J100" s="182" t="s">
        <v>0</v>
      </c>
      <c r="K100" s="182"/>
      <c r="L100" s="182" t="s">
        <v>0</v>
      </c>
      <c r="M100" s="183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</row>
    <row r="101" spans="1:31" s="4" customFormat="1" ht="15.75" thickBot="1">
      <c r="A101"/>
      <c r="B101" s="51"/>
      <c r="C101" s="152" t="s">
        <v>38</v>
      </c>
      <c r="D101" s="152"/>
      <c r="E101" s="152"/>
      <c r="F101" s="152"/>
      <c r="G101" s="152"/>
      <c r="H101" s="5"/>
      <c r="I101" s="5"/>
      <c r="J101" s="152" t="s">
        <v>1</v>
      </c>
      <c r="K101" s="152"/>
      <c r="L101" s="168" t="s">
        <v>0</v>
      </c>
      <c r="M101" s="169"/>
      <c r="N101"/>
      <c r="O101"/>
      <c r="P101" s="88"/>
      <c r="Q101" s="88"/>
      <c r="R101" s="88"/>
      <c r="S101" s="88"/>
      <c r="T101"/>
      <c r="U101" s="9"/>
      <c r="V101" s="1"/>
      <c r="W101"/>
      <c r="X101"/>
      <c r="Y101"/>
      <c r="Z101"/>
      <c r="AA101"/>
      <c r="AB101"/>
      <c r="AC101"/>
      <c r="AD101"/>
      <c r="AE101"/>
    </row>
    <row r="102" spans="1:31" s="4" customFormat="1">
      <c r="A102"/>
      <c r="B102" s="119">
        <v>81</v>
      </c>
      <c r="C102" s="156" t="s">
        <v>176</v>
      </c>
      <c r="D102" s="156"/>
      <c r="E102" s="156"/>
      <c r="F102" s="156"/>
      <c r="G102" s="156"/>
      <c r="H102" s="9" t="s">
        <v>2</v>
      </c>
      <c r="I102" s="1">
        <v>6587</v>
      </c>
      <c r="J102" s="143" t="s">
        <v>0</v>
      </c>
      <c r="K102" s="143"/>
      <c r="L102" s="150" t="s">
        <v>0</v>
      </c>
      <c r="M102" s="151"/>
      <c r="N102" s="83"/>
      <c r="O102"/>
      <c r="P102" s="88"/>
      <c r="Q102" s="88"/>
      <c r="R102" s="88"/>
      <c r="S102" s="88"/>
      <c r="T102"/>
      <c r="U102" s="9"/>
      <c r="V102" s="1"/>
      <c r="W102"/>
      <c r="X102"/>
      <c r="Y102"/>
      <c r="Z102"/>
      <c r="AA102"/>
      <c r="AB102"/>
      <c r="AC102"/>
      <c r="AD102"/>
      <c r="AE102"/>
    </row>
    <row r="103" spans="1:31" s="4" customFormat="1">
      <c r="A103"/>
      <c r="B103" s="120">
        <v>82</v>
      </c>
      <c r="C103" s="135" t="s">
        <v>199</v>
      </c>
      <c r="D103" s="135"/>
      <c r="E103" s="135"/>
      <c r="F103" s="135"/>
      <c r="G103" s="135"/>
      <c r="H103" s="117" t="s">
        <v>4</v>
      </c>
      <c r="I103" s="103">
        <v>13</v>
      </c>
      <c r="J103" s="136" t="s">
        <v>0</v>
      </c>
      <c r="K103" s="136"/>
      <c r="L103" s="127" t="s">
        <v>0</v>
      </c>
      <c r="M103" s="128"/>
      <c r="N103" s="83"/>
      <c r="O103"/>
      <c r="P103" s="88"/>
      <c r="Q103" s="88"/>
      <c r="R103" s="88"/>
      <c r="S103" s="88"/>
      <c r="T103"/>
      <c r="U103" s="9"/>
      <c r="V103" s="1"/>
      <c r="W103"/>
      <c r="X103"/>
      <c r="Y103"/>
      <c r="Z103"/>
      <c r="AA103"/>
      <c r="AB103"/>
      <c r="AC103"/>
      <c r="AD103"/>
      <c r="AE103"/>
    </row>
    <row r="104" spans="1:31" s="4" customFormat="1">
      <c r="A104"/>
      <c r="B104" s="119">
        <v>83</v>
      </c>
      <c r="C104" s="145" t="s">
        <v>201</v>
      </c>
      <c r="D104" s="145"/>
      <c r="E104" s="145"/>
      <c r="F104" s="145"/>
      <c r="G104" s="145"/>
      <c r="H104" s="9" t="s">
        <v>4</v>
      </c>
      <c r="I104" s="1">
        <v>13</v>
      </c>
      <c r="J104" s="144" t="s">
        <v>0</v>
      </c>
      <c r="K104" s="144"/>
      <c r="L104" s="148" t="s">
        <v>0</v>
      </c>
      <c r="M104" s="149"/>
      <c r="N104" s="83"/>
      <c r="O104"/>
      <c r="P104" s="88"/>
      <c r="Q104" s="88"/>
      <c r="R104" s="88"/>
      <c r="S104" s="88"/>
      <c r="T104"/>
      <c r="U104" s="9"/>
      <c r="V104" s="1"/>
      <c r="W104"/>
      <c r="X104"/>
      <c r="Y104"/>
      <c r="Z104"/>
      <c r="AA104"/>
      <c r="AB104"/>
      <c r="AC104"/>
      <c r="AD104"/>
      <c r="AE104"/>
    </row>
    <row r="105" spans="1:31" s="3" customFormat="1">
      <c r="A105"/>
      <c r="B105" s="120">
        <v>84</v>
      </c>
      <c r="C105" s="135" t="s">
        <v>11</v>
      </c>
      <c r="D105" s="135"/>
      <c r="E105" s="135"/>
      <c r="F105" s="135"/>
      <c r="G105" s="135"/>
      <c r="H105" s="117" t="s">
        <v>4</v>
      </c>
      <c r="I105" s="103">
        <v>17</v>
      </c>
      <c r="J105" s="136" t="s">
        <v>0</v>
      </c>
      <c r="K105" s="136"/>
      <c r="L105" s="127" t="s">
        <v>0</v>
      </c>
      <c r="M105" s="128"/>
      <c r="N105" s="83"/>
      <c r="O105"/>
      <c r="P105" s="88"/>
      <c r="Q105" s="88"/>
      <c r="R105" s="88"/>
      <c r="S105" s="88"/>
      <c r="T105"/>
      <c r="U105" s="9"/>
      <c r="V105" s="1"/>
      <c r="W105"/>
      <c r="X105"/>
      <c r="Y105"/>
      <c r="Z105"/>
      <c r="AA105"/>
      <c r="AB105"/>
      <c r="AC105"/>
      <c r="AD105"/>
      <c r="AE105"/>
    </row>
    <row r="106" spans="1:31" s="3" customFormat="1">
      <c r="A106"/>
      <c r="B106" s="119">
        <v>85</v>
      </c>
      <c r="C106" s="145" t="s">
        <v>10</v>
      </c>
      <c r="D106" s="145"/>
      <c r="E106" s="145"/>
      <c r="F106" s="145"/>
      <c r="G106" s="145"/>
      <c r="H106" s="9" t="s">
        <v>9</v>
      </c>
      <c r="I106" s="1">
        <v>4</v>
      </c>
      <c r="J106" s="144" t="s">
        <v>0</v>
      </c>
      <c r="K106" s="144"/>
      <c r="L106" s="148" t="s">
        <v>0</v>
      </c>
      <c r="M106" s="149"/>
      <c r="N106"/>
      <c r="O106"/>
      <c r="P106" s="88"/>
      <c r="Q106" s="88"/>
      <c r="R106" s="88"/>
      <c r="S106" s="88"/>
      <c r="T106"/>
      <c r="U106" s="9"/>
      <c r="V106" s="1"/>
      <c r="W106"/>
      <c r="X106"/>
      <c r="Y106"/>
      <c r="Z106"/>
      <c r="AA106"/>
      <c r="AB106"/>
      <c r="AC106"/>
      <c r="AD106"/>
      <c r="AE106"/>
    </row>
    <row r="107" spans="1:31" s="3" customFormat="1">
      <c r="A107"/>
      <c r="B107" s="120">
        <v>86</v>
      </c>
      <c r="C107" s="135" t="s">
        <v>179</v>
      </c>
      <c r="D107" s="135"/>
      <c r="E107" s="135"/>
      <c r="F107" s="135"/>
      <c r="G107" s="135"/>
      <c r="H107" s="117" t="s">
        <v>4</v>
      </c>
      <c r="I107" s="103">
        <v>1</v>
      </c>
      <c r="J107" s="136" t="s">
        <v>0</v>
      </c>
      <c r="K107" s="136"/>
      <c r="L107" s="127" t="s">
        <v>0</v>
      </c>
      <c r="M107" s="128"/>
      <c r="N107"/>
      <c r="O107"/>
      <c r="P107" s="83"/>
      <c r="Q107" s="83"/>
      <c r="R107" s="83"/>
      <c r="S107" s="83"/>
      <c r="T107" s="83"/>
      <c r="U107" s="9"/>
      <c r="V107" s="1"/>
      <c r="W107"/>
      <c r="X107"/>
      <c r="Y107"/>
      <c r="Z107"/>
      <c r="AA107"/>
      <c r="AB107"/>
      <c r="AC107"/>
      <c r="AD107"/>
      <c r="AE107"/>
    </row>
    <row r="108" spans="1:31" s="3" customFormat="1">
      <c r="A108"/>
      <c r="B108" s="119">
        <v>87</v>
      </c>
      <c r="C108" s="145" t="s">
        <v>181</v>
      </c>
      <c r="D108" s="145"/>
      <c r="E108" s="145"/>
      <c r="F108" s="145"/>
      <c r="G108" s="145"/>
      <c r="H108" s="9" t="s">
        <v>4</v>
      </c>
      <c r="I108" s="1">
        <v>1</v>
      </c>
      <c r="J108" s="144" t="s">
        <v>0</v>
      </c>
      <c r="K108" s="144"/>
      <c r="L108" s="148" t="s">
        <v>0</v>
      </c>
      <c r="M108" s="149"/>
      <c r="N108"/>
      <c r="O108"/>
      <c r="P108" s="83"/>
      <c r="Q108" s="83"/>
      <c r="R108" s="83"/>
      <c r="S108" s="83"/>
      <c r="T108" s="83"/>
      <c r="U108" s="9"/>
      <c r="V108" s="1"/>
      <c r="W108"/>
      <c r="X108"/>
      <c r="Y108"/>
      <c r="Z108"/>
      <c r="AA108"/>
      <c r="AB108"/>
      <c r="AC108"/>
      <c r="AD108"/>
      <c r="AE108"/>
    </row>
    <row r="109" spans="1:31" s="3" customFormat="1">
      <c r="A109"/>
      <c r="B109" s="120">
        <v>88</v>
      </c>
      <c r="C109" s="135" t="s">
        <v>195</v>
      </c>
      <c r="D109" s="135"/>
      <c r="E109" s="135"/>
      <c r="F109" s="135"/>
      <c r="G109" s="135"/>
      <c r="H109" s="117" t="s">
        <v>4</v>
      </c>
      <c r="I109" s="103">
        <v>10</v>
      </c>
      <c r="J109" s="136" t="s">
        <v>0</v>
      </c>
      <c r="K109" s="136"/>
      <c r="L109" s="198" t="s">
        <v>0</v>
      </c>
      <c r="M109" s="199"/>
      <c r="N109" s="83"/>
      <c r="O109"/>
      <c r="P109" s="83"/>
      <c r="Q109" s="83"/>
      <c r="R109" s="83"/>
      <c r="S109" s="83"/>
      <c r="T109" s="83"/>
      <c r="U109" s="9"/>
      <c r="V109" s="1"/>
      <c r="W109"/>
      <c r="X109"/>
      <c r="Y109"/>
      <c r="Z109"/>
      <c r="AA109"/>
      <c r="AB109"/>
      <c r="AC109"/>
      <c r="AD109"/>
      <c r="AE109"/>
    </row>
    <row r="110" spans="1:31" s="3" customFormat="1">
      <c r="A110"/>
      <c r="B110" s="119">
        <v>89</v>
      </c>
      <c r="C110" s="145" t="s">
        <v>196</v>
      </c>
      <c r="D110" s="145"/>
      <c r="E110" s="145"/>
      <c r="F110" s="145"/>
      <c r="G110" s="145"/>
      <c r="H110" s="9" t="s">
        <v>4</v>
      </c>
      <c r="I110" s="1">
        <v>9</v>
      </c>
      <c r="J110" s="144" t="s">
        <v>0</v>
      </c>
      <c r="K110" s="144"/>
      <c r="L110" s="148" t="s">
        <v>0</v>
      </c>
      <c r="M110" s="149"/>
      <c r="N110" s="83"/>
      <c r="O110"/>
      <c r="P110" s="83"/>
      <c r="Q110" s="83"/>
      <c r="R110" s="83"/>
      <c r="S110" s="83"/>
      <c r="T110" s="83"/>
      <c r="U110" s="9"/>
      <c r="V110" s="1"/>
      <c r="W110"/>
      <c r="X110"/>
      <c r="Y110"/>
      <c r="Z110"/>
      <c r="AA110"/>
      <c r="AB110"/>
      <c r="AC110"/>
      <c r="AD110"/>
      <c r="AE110"/>
    </row>
    <row r="111" spans="1:31" s="3" customFormat="1">
      <c r="A111"/>
      <c r="B111" s="120">
        <v>90</v>
      </c>
      <c r="C111" s="135" t="s">
        <v>197</v>
      </c>
      <c r="D111" s="135"/>
      <c r="E111" s="135"/>
      <c r="F111" s="135"/>
      <c r="G111" s="135"/>
      <c r="H111" s="117" t="s">
        <v>4</v>
      </c>
      <c r="I111" s="103">
        <v>16</v>
      </c>
      <c r="J111" s="136" t="s">
        <v>0</v>
      </c>
      <c r="K111" s="136"/>
      <c r="L111" s="127" t="s">
        <v>0</v>
      </c>
      <c r="M111" s="128"/>
      <c r="N111" s="83"/>
      <c r="O111"/>
      <c r="P111" s="83"/>
      <c r="Q111" s="83"/>
      <c r="R111" s="83"/>
      <c r="S111" s="83"/>
      <c r="T111" s="83"/>
      <c r="U111" s="9"/>
      <c r="V111" s="1"/>
      <c r="W111"/>
      <c r="X111"/>
      <c r="Y111"/>
      <c r="Z111"/>
      <c r="AA111"/>
      <c r="AB111"/>
      <c r="AC111"/>
      <c r="AD111"/>
      <c r="AE111"/>
    </row>
    <row r="112" spans="1:31" s="3" customFormat="1">
      <c r="A112"/>
      <c r="B112" s="119">
        <v>91</v>
      </c>
      <c r="C112" s="145" t="s">
        <v>198</v>
      </c>
      <c r="D112" s="145"/>
      <c r="E112" s="145"/>
      <c r="F112" s="145"/>
      <c r="G112" s="145"/>
      <c r="H112" s="9" t="s">
        <v>4</v>
      </c>
      <c r="I112" s="1">
        <v>22</v>
      </c>
      <c r="J112" s="144" t="s">
        <v>0</v>
      </c>
      <c r="K112" s="144"/>
      <c r="L112" s="148" t="s">
        <v>0</v>
      </c>
      <c r="M112" s="149"/>
      <c r="N112"/>
      <c r="O112"/>
      <c r="P112" s="88"/>
      <c r="Q112" s="88"/>
      <c r="R112" s="88"/>
      <c r="S112" s="88"/>
      <c r="T112" s="88"/>
      <c r="U112" s="9"/>
      <c r="V112" s="1"/>
      <c r="W112"/>
      <c r="X112"/>
      <c r="Y112"/>
      <c r="Z112"/>
      <c r="AA112"/>
      <c r="AB112"/>
      <c r="AC112"/>
      <c r="AD112"/>
      <c r="AE112"/>
    </row>
    <row r="113" spans="1:31">
      <c r="B113" s="120">
        <v>92</v>
      </c>
      <c r="C113" s="135" t="s">
        <v>235</v>
      </c>
      <c r="D113" s="135"/>
      <c r="E113" s="135"/>
      <c r="F113" s="135"/>
      <c r="G113" s="135"/>
      <c r="H113" s="117" t="s">
        <v>2</v>
      </c>
      <c r="I113" s="103">
        <v>113</v>
      </c>
      <c r="J113" s="136" t="s">
        <v>0</v>
      </c>
      <c r="K113" s="136"/>
      <c r="L113" s="127" t="s">
        <v>0</v>
      </c>
      <c r="M113" s="128"/>
    </row>
    <row r="114" spans="1:31" s="3" customFormat="1">
      <c r="A114"/>
      <c r="B114" s="119">
        <v>93</v>
      </c>
      <c r="C114" s="145" t="s">
        <v>8</v>
      </c>
      <c r="D114" s="145"/>
      <c r="E114" s="145"/>
      <c r="F114" s="145"/>
      <c r="G114" s="145"/>
      <c r="H114" s="9" t="s">
        <v>4</v>
      </c>
      <c r="I114" s="1">
        <v>6587</v>
      </c>
      <c r="J114" s="144" t="s">
        <v>0</v>
      </c>
      <c r="K114" s="144"/>
      <c r="L114" s="148" t="s">
        <v>0</v>
      </c>
      <c r="M114" s="149"/>
      <c r="N114" s="83"/>
      <c r="O114"/>
      <c r="P114" s="88"/>
      <c r="Q114" s="88"/>
      <c r="R114" s="88"/>
      <c r="S114" s="88"/>
      <c r="T114" s="88"/>
      <c r="U114" s="9"/>
      <c r="V114" s="1"/>
      <c r="W114"/>
      <c r="X114"/>
      <c r="Y114"/>
      <c r="Z114"/>
      <c r="AA114"/>
      <c r="AB114"/>
      <c r="AC114"/>
      <c r="AD114"/>
      <c r="AE114"/>
    </row>
    <row r="115" spans="1:31" s="4" customFormat="1">
      <c r="A115"/>
      <c r="B115" s="120">
        <v>94</v>
      </c>
      <c r="C115" s="135" t="s">
        <v>7</v>
      </c>
      <c r="D115" s="135"/>
      <c r="E115" s="135"/>
      <c r="F115" s="135"/>
      <c r="G115" s="135"/>
      <c r="H115" s="117" t="s">
        <v>4</v>
      </c>
      <c r="I115" s="103">
        <v>95</v>
      </c>
      <c r="J115" s="136" t="s">
        <v>0</v>
      </c>
      <c r="K115" s="136"/>
      <c r="L115" s="127" t="s">
        <v>0</v>
      </c>
      <c r="M115" s="128"/>
      <c r="N115"/>
      <c r="O115"/>
      <c r="P115" s="83"/>
      <c r="Q115" s="83"/>
      <c r="R115" s="83"/>
      <c r="S115" s="83"/>
      <c r="T115" s="83"/>
      <c r="U115" s="9"/>
      <c r="V115" s="1"/>
      <c r="W115"/>
      <c r="X115"/>
      <c r="Y115"/>
      <c r="Z115"/>
      <c r="AA115"/>
      <c r="AB115"/>
      <c r="AC115"/>
      <c r="AD115"/>
      <c r="AE115"/>
    </row>
    <row r="116" spans="1:31" s="4" customFormat="1" ht="15.75" thickBot="1">
      <c r="A116"/>
      <c r="B116" s="119">
        <v>95</v>
      </c>
      <c r="C116" s="181" t="s">
        <v>130</v>
      </c>
      <c r="D116" s="181"/>
      <c r="E116" s="181"/>
      <c r="F116" s="181"/>
      <c r="G116" s="181"/>
      <c r="H116" s="9" t="s">
        <v>4</v>
      </c>
      <c r="I116" s="1">
        <v>1</v>
      </c>
      <c r="J116" s="184" t="s">
        <v>0</v>
      </c>
      <c r="K116" s="184"/>
      <c r="L116" s="191" t="s">
        <v>0</v>
      </c>
      <c r="M116" s="192"/>
      <c r="N116"/>
      <c r="O116"/>
      <c r="P116" s="83"/>
      <c r="Q116" s="83"/>
      <c r="R116" s="83"/>
      <c r="S116" s="83"/>
      <c r="T116" s="83"/>
      <c r="U116" s="9"/>
      <c r="V116" s="1"/>
      <c r="W116"/>
      <c r="X116"/>
      <c r="Y116"/>
      <c r="Z116"/>
      <c r="AA116"/>
      <c r="AB116"/>
      <c r="AC116"/>
      <c r="AD116"/>
      <c r="AE116"/>
    </row>
    <row r="117" spans="1:31" s="4" customFormat="1" ht="15.75" thickBot="1">
      <c r="A117"/>
      <c r="B117" s="51"/>
      <c r="C117" s="188" t="s">
        <v>209</v>
      </c>
      <c r="D117" s="188"/>
      <c r="E117" s="188"/>
      <c r="F117" s="188"/>
      <c r="G117" s="188"/>
      <c r="H117" s="91"/>
      <c r="I117" s="92"/>
      <c r="J117" s="185" t="s">
        <v>1</v>
      </c>
      <c r="K117" s="185"/>
      <c r="L117" s="186" t="s">
        <v>0</v>
      </c>
      <c r="M117" s="187"/>
      <c r="N117"/>
      <c r="O117"/>
      <c r="P117" s="83"/>
      <c r="Q117" s="83"/>
      <c r="R117" s="83"/>
      <c r="S117" s="83"/>
      <c r="T117" s="83"/>
      <c r="U117" s="9"/>
      <c r="V117" s="1"/>
      <c r="W117"/>
      <c r="X117"/>
      <c r="Y117"/>
      <c r="Z117"/>
      <c r="AA117"/>
      <c r="AB117"/>
      <c r="AC117"/>
      <c r="AD117"/>
      <c r="AE117"/>
    </row>
    <row r="118" spans="1:31" s="4" customFormat="1">
      <c r="A118"/>
      <c r="B118" s="119">
        <v>96</v>
      </c>
      <c r="C118" s="156" t="s">
        <v>217</v>
      </c>
      <c r="D118" s="156"/>
      <c r="E118" s="156"/>
      <c r="F118" s="156"/>
      <c r="G118" s="156"/>
      <c r="H118" s="9" t="s">
        <v>2</v>
      </c>
      <c r="I118" s="1">
        <v>2179</v>
      </c>
      <c r="J118" s="143" t="s">
        <v>0</v>
      </c>
      <c r="K118" s="143"/>
      <c r="L118" s="150" t="s">
        <v>0</v>
      </c>
      <c r="M118" s="151"/>
      <c r="N118"/>
      <c r="O118"/>
      <c r="P118" s="83"/>
      <c r="Q118" s="83"/>
      <c r="R118" s="83"/>
      <c r="S118" s="83"/>
      <c r="T118" s="83"/>
      <c r="U118" s="9"/>
      <c r="V118" s="1"/>
      <c r="W118"/>
      <c r="X118"/>
      <c r="Y118"/>
      <c r="Z118"/>
      <c r="AA118"/>
      <c r="AB118"/>
      <c r="AC118"/>
      <c r="AD118"/>
      <c r="AE118"/>
    </row>
    <row r="119" spans="1:31" s="4" customFormat="1">
      <c r="A119"/>
      <c r="B119" s="120">
        <v>97</v>
      </c>
      <c r="C119" s="135" t="s">
        <v>216</v>
      </c>
      <c r="D119" s="135"/>
      <c r="E119" s="135"/>
      <c r="F119" s="135"/>
      <c r="G119" s="135"/>
      <c r="H119" s="117" t="s">
        <v>2</v>
      </c>
      <c r="I119" s="103">
        <v>2713</v>
      </c>
      <c r="J119" s="136" t="s">
        <v>0</v>
      </c>
      <c r="K119" s="136"/>
      <c r="L119" s="127" t="s">
        <v>0</v>
      </c>
      <c r="M119" s="128"/>
      <c r="N119"/>
      <c r="O119"/>
      <c r="P119" s="83"/>
      <c r="Q119" s="83"/>
      <c r="R119" s="83"/>
      <c r="S119" s="83"/>
      <c r="T119" s="83"/>
      <c r="U119" s="9"/>
      <c r="V119" s="1"/>
      <c r="W119"/>
      <c r="X119"/>
      <c r="Y119"/>
      <c r="Z119"/>
      <c r="AA119"/>
      <c r="AB119"/>
      <c r="AC119"/>
      <c r="AD119"/>
      <c r="AE119"/>
    </row>
    <row r="120" spans="1:31" s="4" customFormat="1">
      <c r="A120"/>
      <c r="B120" s="119">
        <v>98</v>
      </c>
      <c r="C120" s="145" t="s">
        <v>221</v>
      </c>
      <c r="D120" s="145"/>
      <c r="E120" s="145"/>
      <c r="F120" s="145"/>
      <c r="G120" s="145"/>
      <c r="H120" s="9" t="s">
        <v>2</v>
      </c>
      <c r="I120" s="1">
        <v>396</v>
      </c>
      <c r="J120" s="144" t="s">
        <v>0</v>
      </c>
      <c r="K120" s="144"/>
      <c r="L120" s="148" t="s">
        <v>0</v>
      </c>
      <c r="M120" s="149"/>
      <c r="N120"/>
      <c r="O120"/>
      <c r="P120" s="83"/>
      <c r="Q120" s="83"/>
      <c r="R120" s="83"/>
      <c r="S120" s="83"/>
      <c r="T120" s="83"/>
      <c r="U120" s="9"/>
      <c r="V120" s="1"/>
      <c r="W120"/>
      <c r="X120"/>
      <c r="Y120"/>
      <c r="Z120"/>
      <c r="AA120"/>
      <c r="AB120"/>
      <c r="AC120"/>
      <c r="AD120"/>
      <c r="AE120"/>
    </row>
    <row r="121" spans="1:31" s="4" customFormat="1">
      <c r="A121"/>
      <c r="B121" s="120">
        <v>99</v>
      </c>
      <c r="C121" s="135" t="s">
        <v>218</v>
      </c>
      <c r="D121" s="135"/>
      <c r="E121" s="135"/>
      <c r="F121" s="135"/>
      <c r="G121" s="135"/>
      <c r="H121" s="117" t="s">
        <v>2</v>
      </c>
      <c r="I121" s="103">
        <v>698</v>
      </c>
      <c r="J121" s="136" t="s">
        <v>0</v>
      </c>
      <c r="K121" s="136"/>
      <c r="L121" s="127" t="s">
        <v>0</v>
      </c>
      <c r="M121" s="128"/>
      <c r="N121"/>
      <c r="O121"/>
      <c r="P121" s="83"/>
      <c r="Q121" s="83"/>
      <c r="R121" s="83"/>
      <c r="S121" s="83"/>
      <c r="T121" s="83"/>
      <c r="U121" s="9"/>
      <c r="V121" s="1"/>
      <c r="W121"/>
      <c r="X121"/>
      <c r="Y121"/>
      <c r="Z121"/>
      <c r="AA121"/>
      <c r="AB121"/>
      <c r="AC121"/>
      <c r="AD121"/>
      <c r="AE121"/>
    </row>
    <row r="122" spans="1:31" s="4" customFormat="1">
      <c r="A122"/>
      <c r="B122" s="119">
        <v>100</v>
      </c>
      <c r="C122" s="145" t="s">
        <v>219</v>
      </c>
      <c r="D122" s="145"/>
      <c r="E122" s="145"/>
      <c r="F122" s="145"/>
      <c r="G122" s="145"/>
      <c r="H122" s="9" t="s">
        <v>2</v>
      </c>
      <c r="I122" s="1">
        <v>33</v>
      </c>
      <c r="J122" s="144" t="s">
        <v>0</v>
      </c>
      <c r="K122" s="144"/>
      <c r="L122" s="148" t="s">
        <v>0</v>
      </c>
      <c r="M122" s="149"/>
      <c r="N122"/>
      <c r="O122"/>
      <c r="P122" s="83"/>
      <c r="Q122" s="83"/>
      <c r="R122" s="83"/>
      <c r="S122" s="83"/>
      <c r="T122" s="83"/>
      <c r="U122" s="9"/>
      <c r="V122" s="1"/>
      <c r="W122"/>
      <c r="X122"/>
      <c r="Y122"/>
      <c r="Z122"/>
      <c r="AA122"/>
      <c r="AB122"/>
      <c r="AC122"/>
      <c r="AD122"/>
      <c r="AE122"/>
    </row>
    <row r="123" spans="1:31" s="4" customFormat="1">
      <c r="A123"/>
      <c r="B123" s="120">
        <v>101</v>
      </c>
      <c r="C123" s="189" t="s">
        <v>223</v>
      </c>
      <c r="D123" s="190"/>
      <c r="E123" s="190"/>
      <c r="F123" s="190"/>
      <c r="G123" s="190"/>
      <c r="H123" s="117" t="s">
        <v>2</v>
      </c>
      <c r="I123" s="103">
        <v>56.59</v>
      </c>
      <c r="J123" s="136" t="s">
        <v>0</v>
      </c>
      <c r="K123" s="136"/>
      <c r="L123" s="127" t="s">
        <v>0</v>
      </c>
      <c r="M123" s="128"/>
      <c r="N123"/>
      <c r="O123"/>
      <c r="P123" s="83"/>
      <c r="Q123" s="83"/>
      <c r="R123" s="83"/>
      <c r="S123" s="83"/>
      <c r="T123" s="83"/>
      <c r="U123" s="9"/>
      <c r="V123" s="1"/>
      <c r="W123"/>
      <c r="X123"/>
      <c r="Y123"/>
      <c r="Z123"/>
      <c r="AA123"/>
      <c r="AB123"/>
      <c r="AC123"/>
      <c r="AD123"/>
      <c r="AE123"/>
    </row>
    <row r="124" spans="1:31" s="4" customFormat="1">
      <c r="A124"/>
      <c r="B124" s="119">
        <v>102</v>
      </c>
      <c r="C124" s="145" t="s">
        <v>210</v>
      </c>
      <c r="D124" s="145"/>
      <c r="E124" s="145"/>
      <c r="F124" s="145"/>
      <c r="G124" s="145"/>
      <c r="H124" s="9" t="s">
        <v>214</v>
      </c>
      <c r="I124" s="1">
        <v>1</v>
      </c>
      <c r="J124" s="144" t="s">
        <v>0</v>
      </c>
      <c r="K124" s="144"/>
      <c r="L124" s="148" t="s">
        <v>0</v>
      </c>
      <c r="M124" s="149"/>
      <c r="N124"/>
      <c r="O124"/>
      <c r="P124" s="83"/>
      <c r="Q124" s="83"/>
      <c r="R124" s="83"/>
      <c r="S124" s="83"/>
      <c r="T124" s="83"/>
      <c r="U124" s="9"/>
      <c r="V124" s="1"/>
      <c r="W124"/>
      <c r="X124"/>
      <c r="Y124"/>
      <c r="Z124"/>
      <c r="AA124"/>
      <c r="AB124"/>
      <c r="AC124"/>
      <c r="AD124"/>
      <c r="AE124"/>
    </row>
    <row r="125" spans="1:31" s="4" customFormat="1">
      <c r="A125"/>
      <c r="B125" s="120">
        <v>103</v>
      </c>
      <c r="C125" s="135" t="s">
        <v>211</v>
      </c>
      <c r="D125" s="135"/>
      <c r="E125" s="135"/>
      <c r="F125" s="135"/>
      <c r="G125" s="135"/>
      <c r="H125" s="117" t="s">
        <v>4</v>
      </c>
      <c r="I125" s="103">
        <v>22</v>
      </c>
      <c r="J125" s="136" t="s">
        <v>0</v>
      </c>
      <c r="K125" s="136"/>
      <c r="L125" s="127" t="s">
        <v>0</v>
      </c>
      <c r="M125" s="128"/>
      <c r="N125"/>
      <c r="O125"/>
      <c r="P125" s="83"/>
      <c r="Q125" s="83"/>
      <c r="R125" s="83"/>
      <c r="S125" s="83"/>
      <c r="T125" s="83"/>
      <c r="U125" s="9"/>
      <c r="V125" s="1"/>
      <c r="W125"/>
      <c r="X125"/>
      <c r="Y125"/>
      <c r="Z125"/>
      <c r="AA125"/>
      <c r="AB125"/>
      <c r="AC125"/>
      <c r="AD125"/>
      <c r="AE125"/>
    </row>
    <row r="126" spans="1:31" s="4" customFormat="1">
      <c r="A126"/>
      <c r="B126" s="119">
        <v>104</v>
      </c>
      <c r="C126" s="145" t="s">
        <v>222</v>
      </c>
      <c r="D126" s="145"/>
      <c r="E126" s="145"/>
      <c r="F126" s="145"/>
      <c r="G126" s="145"/>
      <c r="H126" s="9" t="s">
        <v>4</v>
      </c>
      <c r="I126" s="1">
        <v>1</v>
      </c>
      <c r="J126" s="144" t="s">
        <v>0</v>
      </c>
      <c r="K126" s="144"/>
      <c r="L126" s="148" t="s">
        <v>0</v>
      </c>
      <c r="M126" s="149"/>
      <c r="N126"/>
      <c r="O126"/>
      <c r="P126" s="83"/>
      <c r="Q126" s="83"/>
      <c r="R126" s="83"/>
      <c r="S126" s="83"/>
      <c r="T126" s="83"/>
      <c r="U126" s="9"/>
      <c r="V126" s="1"/>
      <c r="W126"/>
      <c r="X126"/>
      <c r="Y126"/>
      <c r="Z126"/>
      <c r="AA126"/>
      <c r="AB126"/>
      <c r="AC126"/>
      <c r="AD126"/>
      <c r="AE126"/>
    </row>
    <row r="127" spans="1:31" s="4" customFormat="1">
      <c r="A127"/>
      <c r="B127" s="120">
        <v>105</v>
      </c>
      <c r="C127" s="135" t="s">
        <v>236</v>
      </c>
      <c r="D127" s="135"/>
      <c r="E127" s="135"/>
      <c r="F127" s="135"/>
      <c r="G127" s="135"/>
      <c r="H127" s="117" t="s">
        <v>215</v>
      </c>
      <c r="I127" s="103">
        <v>101</v>
      </c>
      <c r="J127" s="136" t="s">
        <v>0</v>
      </c>
      <c r="K127" s="136"/>
      <c r="L127" s="127" t="s">
        <v>0</v>
      </c>
      <c r="M127" s="128"/>
      <c r="N127"/>
      <c r="O127"/>
      <c r="P127" s="83"/>
      <c r="Q127" s="83"/>
      <c r="R127" s="83"/>
      <c r="S127" s="83"/>
      <c r="T127" s="83"/>
      <c r="U127" s="9"/>
      <c r="V127" s="1"/>
      <c r="W127"/>
      <c r="X127"/>
      <c r="Y127"/>
      <c r="Z127"/>
      <c r="AA127"/>
      <c r="AB127"/>
      <c r="AC127"/>
      <c r="AD127"/>
      <c r="AE127"/>
    </row>
    <row r="128" spans="1:31" s="4" customFormat="1">
      <c r="A128"/>
      <c r="B128" s="119">
        <v>106</v>
      </c>
      <c r="C128" s="145" t="s">
        <v>220</v>
      </c>
      <c r="D128" s="145"/>
      <c r="E128" s="145"/>
      <c r="F128" s="145"/>
      <c r="G128" s="145"/>
      <c r="H128" s="9" t="s">
        <v>4</v>
      </c>
      <c r="I128" s="1">
        <v>131</v>
      </c>
      <c r="J128" s="144" t="s">
        <v>0</v>
      </c>
      <c r="K128" s="144"/>
      <c r="L128" s="148" t="s">
        <v>0</v>
      </c>
      <c r="M128" s="149"/>
      <c r="N128"/>
      <c r="O128"/>
      <c r="P128" s="83"/>
      <c r="Q128" s="83"/>
      <c r="R128" s="83"/>
      <c r="S128" s="83"/>
      <c r="T128" s="83"/>
      <c r="U128" s="9"/>
      <c r="V128" s="1"/>
      <c r="W128"/>
      <c r="X128"/>
      <c r="Y128"/>
      <c r="Z128"/>
      <c r="AA128"/>
      <c r="AB128"/>
      <c r="AC128"/>
      <c r="AD128"/>
      <c r="AE128"/>
    </row>
    <row r="129" spans="1:31" s="4" customFormat="1">
      <c r="A129"/>
      <c r="B129" s="120">
        <v>107</v>
      </c>
      <c r="C129" s="135" t="s">
        <v>212</v>
      </c>
      <c r="D129" s="135"/>
      <c r="E129" s="135"/>
      <c r="F129" s="135"/>
      <c r="G129" s="135"/>
      <c r="H129" s="117" t="s">
        <v>2</v>
      </c>
      <c r="I129" s="103">
        <v>4663</v>
      </c>
      <c r="J129" s="136" t="s">
        <v>0</v>
      </c>
      <c r="K129" s="136"/>
      <c r="L129" s="127" t="s">
        <v>0</v>
      </c>
      <c r="M129" s="128"/>
      <c r="N129"/>
      <c r="O129"/>
      <c r="P129" s="83"/>
      <c r="Q129" s="83"/>
      <c r="R129" s="83"/>
      <c r="S129" s="83"/>
      <c r="T129" s="83"/>
      <c r="U129" s="9"/>
      <c r="V129" s="1"/>
      <c r="W129"/>
      <c r="X129"/>
      <c r="Y129"/>
      <c r="Z129"/>
      <c r="AA129"/>
      <c r="AB129"/>
      <c r="AC129"/>
      <c r="AD129"/>
      <c r="AE129"/>
    </row>
    <row r="130" spans="1:31" s="4" customFormat="1">
      <c r="A130"/>
      <c r="B130" s="119">
        <v>108</v>
      </c>
      <c r="C130" s="145" t="s">
        <v>213</v>
      </c>
      <c r="D130" s="145"/>
      <c r="E130" s="145"/>
      <c r="F130" s="145"/>
      <c r="G130" s="145"/>
      <c r="H130" s="9" t="s">
        <v>2</v>
      </c>
      <c r="I130" s="1">
        <v>6019</v>
      </c>
      <c r="J130" s="144" t="s">
        <v>0</v>
      </c>
      <c r="K130" s="144"/>
      <c r="L130" s="148" t="s">
        <v>0</v>
      </c>
      <c r="M130" s="149"/>
      <c r="N130"/>
      <c r="O130"/>
      <c r="P130" s="83"/>
      <c r="Q130" s="83"/>
      <c r="R130" s="83"/>
      <c r="S130" s="83"/>
      <c r="T130" s="83"/>
      <c r="U130" s="9"/>
      <c r="V130" s="1"/>
      <c r="W130"/>
      <c r="X130"/>
      <c r="Y130"/>
      <c r="Z130"/>
      <c r="AA130"/>
      <c r="AB130"/>
      <c r="AC130"/>
      <c r="AD130"/>
      <c r="AE130"/>
    </row>
    <row r="131" spans="1:31" s="4" customFormat="1">
      <c r="A131"/>
      <c r="B131" s="120">
        <v>109</v>
      </c>
      <c r="C131" s="135" t="s">
        <v>8</v>
      </c>
      <c r="D131" s="135"/>
      <c r="E131" s="135"/>
      <c r="F131" s="135"/>
      <c r="G131" s="135"/>
      <c r="H131" s="117" t="s">
        <v>2</v>
      </c>
      <c r="I131" s="103">
        <v>10682</v>
      </c>
      <c r="J131" s="136" t="s">
        <v>0</v>
      </c>
      <c r="K131" s="136"/>
      <c r="L131" s="127" t="s">
        <v>0</v>
      </c>
      <c r="M131" s="128"/>
      <c r="N131"/>
      <c r="O131"/>
      <c r="P131" s="83"/>
      <c r="Q131" s="83"/>
      <c r="R131" s="83"/>
      <c r="S131" s="83"/>
      <c r="T131" s="83"/>
      <c r="U131" s="9"/>
      <c r="V131" s="1"/>
      <c r="W131"/>
      <c r="X131"/>
      <c r="Y131"/>
      <c r="Z131"/>
      <c r="AA131"/>
      <c r="AB131"/>
      <c r="AC131"/>
      <c r="AD131"/>
      <c r="AE131"/>
    </row>
    <row r="132" spans="1:31" s="4" customFormat="1" ht="15.75" thickBot="1">
      <c r="A132"/>
      <c r="B132" s="119">
        <v>110</v>
      </c>
      <c r="C132" s="145" t="s">
        <v>237</v>
      </c>
      <c r="D132" s="145"/>
      <c r="E132" s="145"/>
      <c r="F132" s="145"/>
      <c r="G132" s="145"/>
      <c r="H132" s="9" t="s">
        <v>215</v>
      </c>
      <c r="I132" s="1">
        <v>203</v>
      </c>
      <c r="J132" s="144" t="s">
        <v>0</v>
      </c>
      <c r="K132" s="144"/>
      <c r="L132" s="148" t="s">
        <v>0</v>
      </c>
      <c r="M132" s="149"/>
      <c r="N132"/>
      <c r="O132"/>
      <c r="P132" s="83"/>
      <c r="Q132" s="83"/>
      <c r="R132" s="83"/>
      <c r="S132" s="83"/>
      <c r="T132" s="83"/>
      <c r="U132" s="9"/>
      <c r="V132" s="1"/>
      <c r="W132"/>
      <c r="X132"/>
      <c r="Y132"/>
      <c r="Z132"/>
      <c r="AA132"/>
      <c r="AB132"/>
      <c r="AC132"/>
      <c r="AD132"/>
      <c r="AE132"/>
    </row>
    <row r="133" spans="1:31" s="3" customFormat="1" ht="15.75" thickBot="1">
      <c r="A133"/>
      <c r="B133" s="51"/>
      <c r="C133" s="152" t="s">
        <v>245</v>
      </c>
      <c r="D133" s="152"/>
      <c r="E133" s="152"/>
      <c r="F133" s="152"/>
      <c r="G133" s="152"/>
      <c r="H133" s="5"/>
      <c r="I133" s="5"/>
      <c r="J133" s="152" t="s">
        <v>1</v>
      </c>
      <c r="K133" s="152"/>
      <c r="L133" s="168" t="s">
        <v>0</v>
      </c>
      <c r="M133" s="169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</row>
    <row r="134" spans="1:31" s="3" customFormat="1">
      <c r="A134"/>
      <c r="B134" s="119">
        <v>111</v>
      </c>
      <c r="C134" s="156" t="s">
        <v>248</v>
      </c>
      <c r="D134" s="156"/>
      <c r="E134" s="156"/>
      <c r="F134" s="156"/>
      <c r="G134" s="156"/>
      <c r="H134" s="98" t="s">
        <v>2</v>
      </c>
      <c r="I134" s="99">
        <v>30</v>
      </c>
      <c r="J134" s="143" t="s">
        <v>0</v>
      </c>
      <c r="K134" s="143"/>
      <c r="L134" s="150" t="s">
        <v>0</v>
      </c>
      <c r="M134" s="151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</row>
    <row r="135" spans="1:31">
      <c r="B135" s="120">
        <v>112</v>
      </c>
      <c r="C135" s="135" t="s">
        <v>188</v>
      </c>
      <c r="D135" s="135"/>
      <c r="E135" s="135"/>
      <c r="F135" s="135"/>
      <c r="G135" s="135"/>
      <c r="H135" s="117" t="s">
        <v>4</v>
      </c>
      <c r="I135" s="103">
        <v>2</v>
      </c>
      <c r="J135" s="136" t="s">
        <v>0</v>
      </c>
      <c r="K135" s="136"/>
      <c r="L135" s="127" t="s">
        <v>0</v>
      </c>
      <c r="M135" s="128"/>
    </row>
    <row r="136" spans="1:31" s="3" customFormat="1">
      <c r="A136"/>
      <c r="B136" s="119">
        <v>113</v>
      </c>
      <c r="C136" s="145" t="s">
        <v>193</v>
      </c>
      <c r="D136" s="145"/>
      <c r="E136" s="145"/>
      <c r="F136" s="145"/>
      <c r="G136" s="145"/>
      <c r="H136" s="9" t="s">
        <v>5</v>
      </c>
      <c r="I136" s="1">
        <v>16852</v>
      </c>
      <c r="J136" s="144" t="s">
        <v>0</v>
      </c>
      <c r="K136" s="144"/>
      <c r="L136" s="148" t="s">
        <v>0</v>
      </c>
      <c r="M136" s="149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</row>
    <row r="137" spans="1:31" s="3" customFormat="1">
      <c r="A137"/>
      <c r="B137" s="120">
        <v>114</v>
      </c>
      <c r="C137" s="135" t="s">
        <v>272</v>
      </c>
      <c r="D137" s="135"/>
      <c r="E137" s="135"/>
      <c r="F137" s="135"/>
      <c r="G137" s="135"/>
      <c r="H137" s="117" t="s">
        <v>5</v>
      </c>
      <c r="I137" s="103">
        <v>1379</v>
      </c>
      <c r="J137" s="136" t="s">
        <v>0</v>
      </c>
      <c r="K137" s="136"/>
      <c r="L137" s="127" t="s">
        <v>0</v>
      </c>
      <c r="M137" s="128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</row>
    <row r="138" spans="1:31" s="4" customFormat="1">
      <c r="A138"/>
      <c r="B138" s="119">
        <v>115</v>
      </c>
      <c r="C138" s="145" t="s">
        <v>31</v>
      </c>
      <c r="D138" s="145"/>
      <c r="E138" s="145"/>
      <c r="F138" s="145"/>
      <c r="G138" s="145"/>
      <c r="H138" s="9" t="s">
        <v>33</v>
      </c>
      <c r="I138" s="1">
        <v>3647</v>
      </c>
      <c r="J138" s="144" t="s">
        <v>0</v>
      </c>
      <c r="K138" s="144"/>
      <c r="L138" s="148" t="s">
        <v>0</v>
      </c>
      <c r="M138" s="149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</row>
    <row r="139" spans="1:31" s="4" customFormat="1">
      <c r="A139"/>
      <c r="B139" s="120">
        <v>116</v>
      </c>
      <c r="C139" s="135" t="s">
        <v>32</v>
      </c>
      <c r="D139" s="135"/>
      <c r="E139" s="135"/>
      <c r="F139" s="135"/>
      <c r="G139" s="135"/>
      <c r="H139" s="117" t="s">
        <v>33</v>
      </c>
      <c r="I139" s="103">
        <v>1824</v>
      </c>
      <c r="J139" s="136" t="s">
        <v>0</v>
      </c>
      <c r="K139" s="136"/>
      <c r="L139" s="127" t="s">
        <v>0</v>
      </c>
      <c r="M139" s="128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</row>
    <row r="140" spans="1:31" s="3" customFormat="1">
      <c r="A140"/>
      <c r="B140" s="119">
        <v>117</v>
      </c>
      <c r="C140" s="145" t="s">
        <v>254</v>
      </c>
      <c r="D140" s="145"/>
      <c r="E140" s="145"/>
      <c r="F140" s="145"/>
      <c r="G140" s="145"/>
      <c r="H140" s="9" t="s">
        <v>5</v>
      </c>
      <c r="I140" s="1">
        <v>19917</v>
      </c>
      <c r="J140" s="144" t="s">
        <v>0</v>
      </c>
      <c r="K140" s="144"/>
      <c r="L140" s="148" t="s">
        <v>0</v>
      </c>
      <c r="M140" s="149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</row>
    <row r="141" spans="1:31" s="3" customFormat="1">
      <c r="A141"/>
      <c r="B141" s="120">
        <v>118</v>
      </c>
      <c r="C141" s="135" t="s">
        <v>255</v>
      </c>
      <c r="D141" s="135"/>
      <c r="E141" s="135"/>
      <c r="F141" s="135"/>
      <c r="G141" s="135"/>
      <c r="H141" s="117" t="s">
        <v>5</v>
      </c>
      <c r="I141" s="103">
        <v>1379</v>
      </c>
      <c r="J141" s="136" t="s">
        <v>0</v>
      </c>
      <c r="K141" s="136"/>
      <c r="L141" s="127" t="s">
        <v>0</v>
      </c>
      <c r="M141" s="128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</row>
    <row r="142" spans="1:31" s="3" customFormat="1">
      <c r="A142"/>
      <c r="B142" s="119">
        <v>119</v>
      </c>
      <c r="C142" s="145" t="s">
        <v>187</v>
      </c>
      <c r="D142" s="145"/>
      <c r="E142" s="145"/>
      <c r="F142" s="145"/>
      <c r="G142" s="145"/>
      <c r="H142" s="9" t="s">
        <v>5</v>
      </c>
      <c r="I142" s="1">
        <v>19917</v>
      </c>
      <c r="J142" s="144" t="s">
        <v>0</v>
      </c>
      <c r="K142" s="144"/>
      <c r="L142" s="148" t="s">
        <v>0</v>
      </c>
      <c r="M142" s="149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</row>
    <row r="143" spans="1:31" s="3" customFormat="1">
      <c r="A143"/>
      <c r="B143" s="120">
        <v>120</v>
      </c>
      <c r="C143" s="135" t="s">
        <v>194</v>
      </c>
      <c r="D143" s="135"/>
      <c r="E143" s="135"/>
      <c r="F143" s="135"/>
      <c r="G143" s="135"/>
      <c r="H143" s="117" t="s">
        <v>5</v>
      </c>
      <c r="I143" s="103">
        <v>19917</v>
      </c>
      <c r="J143" s="136" t="s">
        <v>0</v>
      </c>
      <c r="K143" s="136"/>
      <c r="L143" s="127" t="s">
        <v>0</v>
      </c>
      <c r="M143" s="128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</row>
    <row r="144" spans="1:31" s="3" customFormat="1">
      <c r="A144"/>
      <c r="B144" s="119">
        <v>121</v>
      </c>
      <c r="C144" s="145" t="s">
        <v>37</v>
      </c>
      <c r="D144" s="145"/>
      <c r="E144" s="145"/>
      <c r="F144" s="145"/>
      <c r="G144" s="145"/>
      <c r="H144" s="9" t="s">
        <v>9</v>
      </c>
      <c r="I144" s="1">
        <v>418.25700000000001</v>
      </c>
      <c r="J144" s="144" t="s">
        <v>0</v>
      </c>
      <c r="K144" s="144"/>
      <c r="L144" s="148" t="s">
        <v>0</v>
      </c>
      <c r="M144" s="149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</row>
    <row r="145" spans="1:31" s="3" customFormat="1">
      <c r="A145"/>
      <c r="B145" s="120">
        <v>122</v>
      </c>
      <c r="C145" s="135" t="s">
        <v>6</v>
      </c>
      <c r="D145" s="135"/>
      <c r="E145" s="135"/>
      <c r="F145" s="135"/>
      <c r="G145" s="135"/>
      <c r="H145" s="117" t="s">
        <v>4</v>
      </c>
      <c r="I145" s="103">
        <v>14</v>
      </c>
      <c r="J145" s="136" t="s">
        <v>0</v>
      </c>
      <c r="K145" s="136"/>
      <c r="L145" s="127" t="s">
        <v>0</v>
      </c>
      <c r="M145" s="128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</row>
    <row r="146" spans="1:31" s="3" customFormat="1">
      <c r="A146"/>
      <c r="B146" s="119">
        <v>123</v>
      </c>
      <c r="C146" s="145" t="s">
        <v>36</v>
      </c>
      <c r="D146" s="145"/>
      <c r="E146" s="145"/>
      <c r="F146" s="145"/>
      <c r="G146" s="145"/>
      <c r="H146" s="9" t="s">
        <v>4</v>
      </c>
      <c r="I146" s="1">
        <v>22</v>
      </c>
      <c r="J146" s="144" t="s">
        <v>0</v>
      </c>
      <c r="K146" s="144"/>
      <c r="L146" s="148" t="s">
        <v>0</v>
      </c>
      <c r="M146" s="149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</row>
    <row r="147" spans="1:31" s="3" customFormat="1">
      <c r="A147"/>
      <c r="B147" s="120">
        <v>124</v>
      </c>
      <c r="C147" s="135" t="s">
        <v>238</v>
      </c>
      <c r="D147" s="135"/>
      <c r="E147" s="135"/>
      <c r="F147" s="135"/>
      <c r="G147" s="135"/>
      <c r="H147" s="117" t="s">
        <v>2</v>
      </c>
      <c r="I147" s="103">
        <v>10020</v>
      </c>
      <c r="J147" s="136" t="s">
        <v>0</v>
      </c>
      <c r="K147" s="136"/>
      <c r="L147" s="127" t="s">
        <v>0</v>
      </c>
      <c r="M147" s="128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</row>
    <row r="148" spans="1:31" s="3" customFormat="1" ht="15.75" thickBot="1">
      <c r="A148"/>
      <c r="B148" s="119">
        <v>125</v>
      </c>
      <c r="C148" s="181" t="s">
        <v>247</v>
      </c>
      <c r="D148" s="181"/>
      <c r="E148" s="181"/>
      <c r="F148" s="181"/>
      <c r="G148" s="181"/>
      <c r="H148" s="100" t="s">
        <v>4</v>
      </c>
      <c r="I148" s="97">
        <v>12</v>
      </c>
      <c r="J148" s="184" t="s">
        <v>0</v>
      </c>
      <c r="K148" s="184"/>
      <c r="L148" s="191" t="s">
        <v>0</v>
      </c>
      <c r="M148" s="192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</row>
    <row r="149" spans="1:31" s="4" customFormat="1" ht="15.75" thickBot="1">
      <c r="A149"/>
      <c r="B149" s="51"/>
      <c r="C149" s="152" t="s">
        <v>3</v>
      </c>
      <c r="D149" s="152"/>
      <c r="E149" s="152"/>
      <c r="F149" s="152"/>
      <c r="G149" s="152"/>
      <c r="H149" s="5"/>
      <c r="I149" s="5"/>
      <c r="J149" s="152" t="s">
        <v>1</v>
      </c>
      <c r="K149" s="152"/>
      <c r="L149" s="168" t="s">
        <v>0</v>
      </c>
      <c r="M149" s="16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</row>
    <row r="150" spans="1:31" s="4" customFormat="1">
      <c r="A150"/>
      <c r="B150" s="119">
        <v>126</v>
      </c>
      <c r="C150" s="156" t="s">
        <v>24</v>
      </c>
      <c r="D150" s="156"/>
      <c r="E150" s="156"/>
      <c r="F150" s="156"/>
      <c r="G150" s="156"/>
      <c r="H150" s="9" t="s">
        <v>5</v>
      </c>
      <c r="I150" s="1">
        <v>459</v>
      </c>
      <c r="J150" s="143" t="s">
        <v>0</v>
      </c>
      <c r="K150" s="143"/>
      <c r="L150" s="150" t="s">
        <v>0</v>
      </c>
      <c r="M150" s="151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</row>
    <row r="151" spans="1:31" s="3" customFormat="1" ht="15.75" thickBot="1">
      <c r="A151"/>
      <c r="B151" s="120">
        <v>127</v>
      </c>
      <c r="C151" s="153" t="s">
        <v>131</v>
      </c>
      <c r="D151" s="153"/>
      <c r="E151" s="153"/>
      <c r="F151" s="153"/>
      <c r="G151" s="153"/>
      <c r="H151" s="117" t="s">
        <v>4</v>
      </c>
      <c r="I151" s="103">
        <v>3</v>
      </c>
      <c r="J151" s="195" t="s">
        <v>0</v>
      </c>
      <c r="K151" s="195"/>
      <c r="L151" s="193" t="s">
        <v>0</v>
      </c>
      <c r="M151" s="194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</row>
    <row r="152" spans="1:31" ht="15.75" thickBot="1">
      <c r="B152" s="51"/>
      <c r="C152" s="152" t="s">
        <v>177</v>
      </c>
      <c r="D152" s="152"/>
      <c r="E152" s="152"/>
      <c r="F152" s="152"/>
      <c r="G152" s="152"/>
      <c r="H152" s="5"/>
      <c r="I152" s="5"/>
      <c r="J152" s="152" t="s">
        <v>1</v>
      </c>
      <c r="K152" s="152"/>
      <c r="L152" s="168" t="s">
        <v>0</v>
      </c>
      <c r="M152" s="169"/>
    </row>
    <row r="153" spans="1:31">
      <c r="B153" s="119">
        <v>128</v>
      </c>
      <c r="C153" s="156" t="s">
        <v>257</v>
      </c>
      <c r="D153" s="156"/>
      <c r="E153" s="156"/>
      <c r="F153" s="156"/>
      <c r="G153" s="156"/>
      <c r="H153" s="9" t="s">
        <v>2</v>
      </c>
      <c r="I153" s="1">
        <v>525</v>
      </c>
      <c r="J153" s="143" t="s">
        <v>0</v>
      </c>
      <c r="K153" s="143"/>
      <c r="L153" s="150" t="s">
        <v>0</v>
      </c>
      <c r="M153" s="151"/>
    </row>
    <row r="154" spans="1:31">
      <c r="B154" s="120">
        <v>129</v>
      </c>
      <c r="C154" s="135" t="s">
        <v>258</v>
      </c>
      <c r="D154" s="135"/>
      <c r="E154" s="135"/>
      <c r="F154" s="135"/>
      <c r="G154" s="135"/>
      <c r="H154" s="117" t="s">
        <v>2</v>
      </c>
      <c r="I154" s="103">
        <v>550</v>
      </c>
      <c r="J154" s="136" t="s">
        <v>0</v>
      </c>
      <c r="K154" s="136"/>
      <c r="L154" s="127" t="s">
        <v>0</v>
      </c>
      <c r="M154" s="128"/>
    </row>
    <row r="155" spans="1:31">
      <c r="B155" s="119">
        <v>130</v>
      </c>
      <c r="C155" s="145" t="s">
        <v>259</v>
      </c>
      <c r="D155" s="145"/>
      <c r="E155" s="145"/>
      <c r="F155" s="145"/>
      <c r="G155" s="145"/>
      <c r="H155" s="9" t="s">
        <v>2</v>
      </c>
      <c r="I155" s="1">
        <v>110</v>
      </c>
      <c r="J155" s="144" t="s">
        <v>0</v>
      </c>
      <c r="K155" s="144"/>
      <c r="L155" s="148" t="s">
        <v>0</v>
      </c>
      <c r="M155" s="149"/>
    </row>
    <row r="156" spans="1:31" s="3" customFormat="1">
      <c r="A156"/>
      <c r="B156" s="120">
        <v>131</v>
      </c>
      <c r="C156" s="135" t="s">
        <v>260</v>
      </c>
      <c r="D156" s="135"/>
      <c r="E156" s="135"/>
      <c r="F156" s="135"/>
      <c r="G156" s="135"/>
      <c r="H156" s="117" t="s">
        <v>2</v>
      </c>
      <c r="I156" s="103">
        <v>100</v>
      </c>
      <c r="J156" s="136" t="s">
        <v>0</v>
      </c>
      <c r="K156" s="136"/>
      <c r="L156" s="127" t="s">
        <v>0</v>
      </c>
      <c r="M156" s="128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</row>
    <row r="157" spans="1:31" s="3" customFormat="1" ht="15.75" thickBot="1">
      <c r="A157"/>
      <c r="B157" s="119">
        <v>132</v>
      </c>
      <c r="C157" s="181" t="s">
        <v>178</v>
      </c>
      <c r="D157" s="181"/>
      <c r="E157" s="181"/>
      <c r="F157" s="181"/>
      <c r="G157" s="181"/>
      <c r="H157" s="100" t="s">
        <v>2</v>
      </c>
      <c r="I157" s="97">
        <v>1285</v>
      </c>
      <c r="J157" s="184" t="s">
        <v>0</v>
      </c>
      <c r="K157" s="184"/>
      <c r="L157" s="191" t="s">
        <v>0</v>
      </c>
      <c r="M157" s="192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</row>
    <row r="158" spans="1:31" s="4" customFormat="1" ht="15.75" thickBot="1">
      <c r="B158" s="51"/>
      <c r="C158" s="152" t="s">
        <v>180</v>
      </c>
      <c r="D158" s="152"/>
      <c r="E158" s="152"/>
      <c r="F158" s="152"/>
      <c r="G158" s="152"/>
      <c r="H158" s="5"/>
      <c r="I158" s="5"/>
      <c r="J158" s="152" t="s">
        <v>1</v>
      </c>
      <c r="K158" s="152"/>
      <c r="L158" s="168" t="s">
        <v>0</v>
      </c>
      <c r="M158" s="169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</row>
    <row r="159" spans="1:31" s="4" customFormat="1">
      <c r="B159" s="119">
        <v>133</v>
      </c>
      <c r="C159" s="156" t="s">
        <v>251</v>
      </c>
      <c r="D159" s="156"/>
      <c r="E159" s="156"/>
      <c r="F159" s="156"/>
      <c r="G159" s="156"/>
      <c r="H159" s="98" t="s">
        <v>2</v>
      </c>
      <c r="I159" s="99">
        <v>193</v>
      </c>
      <c r="J159" s="143" t="s">
        <v>0</v>
      </c>
      <c r="K159" s="143"/>
      <c r="L159" s="150" t="s">
        <v>0</v>
      </c>
      <c r="M159" s="151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</row>
    <row r="160" spans="1:31" s="4" customFormat="1">
      <c r="B160" s="120">
        <v>134</v>
      </c>
      <c r="C160" s="135" t="s">
        <v>252</v>
      </c>
      <c r="D160" s="135"/>
      <c r="E160" s="135"/>
      <c r="F160" s="135"/>
      <c r="G160" s="135"/>
      <c r="H160" s="117" t="s">
        <v>5</v>
      </c>
      <c r="I160" s="103">
        <v>156</v>
      </c>
      <c r="J160" s="136" t="s">
        <v>0</v>
      </c>
      <c r="K160" s="136"/>
      <c r="L160" s="127" t="s">
        <v>0</v>
      </c>
      <c r="M160" s="128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</row>
    <row r="161" spans="1:31" s="4" customFormat="1">
      <c r="B161" s="119">
        <v>135</v>
      </c>
      <c r="C161" s="145" t="s">
        <v>253</v>
      </c>
      <c r="D161" s="145"/>
      <c r="E161" s="145"/>
      <c r="F161" s="145"/>
      <c r="G161" s="145"/>
      <c r="H161" s="9" t="s">
        <v>5</v>
      </c>
      <c r="I161" s="1">
        <v>156</v>
      </c>
      <c r="J161" s="144" t="s">
        <v>0</v>
      </c>
      <c r="K161" s="144"/>
      <c r="L161" s="148" t="s">
        <v>0</v>
      </c>
      <c r="M161" s="149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</row>
    <row r="162" spans="1:31" s="4" customFormat="1">
      <c r="A162"/>
      <c r="B162" s="120">
        <v>136</v>
      </c>
      <c r="C162" s="135" t="s">
        <v>176</v>
      </c>
      <c r="D162" s="135"/>
      <c r="E162" s="135"/>
      <c r="F162" s="135"/>
      <c r="G162" s="135"/>
      <c r="H162" s="117" t="s">
        <v>2</v>
      </c>
      <c r="I162" s="103">
        <v>528</v>
      </c>
      <c r="J162" s="136" t="s">
        <v>0</v>
      </c>
      <c r="K162" s="136"/>
      <c r="L162" s="127" t="s">
        <v>0</v>
      </c>
      <c r="M162" s="128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</row>
    <row r="163" spans="1:31" s="4" customFormat="1" ht="16.5" customHeight="1">
      <c r="A163"/>
      <c r="B163" s="119">
        <v>137</v>
      </c>
      <c r="C163" s="145" t="s">
        <v>199</v>
      </c>
      <c r="D163" s="145"/>
      <c r="E163" s="145"/>
      <c r="F163" s="145"/>
      <c r="G163" s="145"/>
      <c r="H163" s="9" t="s">
        <v>4</v>
      </c>
      <c r="I163" s="1">
        <v>4</v>
      </c>
      <c r="J163" s="144" t="s">
        <v>0</v>
      </c>
      <c r="K163" s="144"/>
      <c r="L163" s="148" t="s">
        <v>0</v>
      </c>
      <c r="M163" s="149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</row>
    <row r="164" spans="1:31" s="4" customFormat="1" ht="16.5" customHeight="1">
      <c r="A164"/>
      <c r="B164" s="120">
        <v>138</v>
      </c>
      <c r="C164" s="135" t="s">
        <v>201</v>
      </c>
      <c r="D164" s="135"/>
      <c r="E164" s="135"/>
      <c r="F164" s="135"/>
      <c r="G164" s="135"/>
      <c r="H164" s="117" t="s">
        <v>4</v>
      </c>
      <c r="I164" s="103">
        <v>6</v>
      </c>
      <c r="J164" s="136" t="s">
        <v>0</v>
      </c>
      <c r="K164" s="136"/>
      <c r="L164" s="127" t="s">
        <v>0</v>
      </c>
      <c r="M164" s="128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</row>
    <row r="165" spans="1:31" s="4" customFormat="1">
      <c r="A165"/>
      <c r="B165" s="119">
        <v>139</v>
      </c>
      <c r="C165" s="145" t="s">
        <v>200</v>
      </c>
      <c r="D165" s="145"/>
      <c r="E165" s="145"/>
      <c r="F165" s="145"/>
      <c r="G165" s="145"/>
      <c r="H165" s="9" t="s">
        <v>4</v>
      </c>
      <c r="I165" s="1">
        <v>2</v>
      </c>
      <c r="J165" s="144" t="s">
        <v>0</v>
      </c>
      <c r="K165" s="144"/>
      <c r="L165" s="148" t="s">
        <v>0</v>
      </c>
      <c r="M165" s="149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</row>
    <row r="166" spans="1:31">
      <c r="B166" s="120">
        <v>140</v>
      </c>
      <c r="C166" s="135" t="s">
        <v>10</v>
      </c>
      <c r="D166" s="135"/>
      <c r="E166" s="135"/>
      <c r="F166" s="135"/>
      <c r="G166" s="135"/>
      <c r="H166" s="117" t="s">
        <v>9</v>
      </c>
      <c r="I166" s="103">
        <v>1</v>
      </c>
      <c r="J166" s="136" t="s">
        <v>0</v>
      </c>
      <c r="K166" s="136"/>
      <c r="L166" s="127" t="s">
        <v>0</v>
      </c>
      <c r="M166" s="128"/>
    </row>
    <row r="167" spans="1:31">
      <c r="B167" s="119">
        <v>141</v>
      </c>
      <c r="C167" s="145" t="s">
        <v>8</v>
      </c>
      <c r="D167" s="145"/>
      <c r="E167" s="145"/>
      <c r="F167" s="145"/>
      <c r="G167" s="145"/>
      <c r="H167" s="9" t="s">
        <v>4</v>
      </c>
      <c r="I167" s="1">
        <v>528</v>
      </c>
      <c r="J167" s="144" t="s">
        <v>0</v>
      </c>
      <c r="K167" s="144"/>
      <c r="L167" s="148" t="s">
        <v>0</v>
      </c>
      <c r="M167" s="149"/>
    </row>
    <row r="168" spans="1:31">
      <c r="B168" s="120">
        <v>142</v>
      </c>
      <c r="C168" s="135" t="s">
        <v>235</v>
      </c>
      <c r="D168" s="135"/>
      <c r="E168" s="135"/>
      <c r="F168" s="135"/>
      <c r="G168" s="135"/>
      <c r="H168" s="117" t="s">
        <v>2</v>
      </c>
      <c r="I168" s="103">
        <v>53</v>
      </c>
      <c r="J168" s="136" t="s">
        <v>0</v>
      </c>
      <c r="K168" s="136"/>
      <c r="L168" s="127" t="s">
        <v>0</v>
      </c>
      <c r="M168" s="128"/>
    </row>
    <row r="169" spans="1:31">
      <c r="B169" s="119">
        <v>143</v>
      </c>
      <c r="C169" s="145" t="s">
        <v>12</v>
      </c>
      <c r="D169" s="145"/>
      <c r="E169" s="145"/>
      <c r="F169" s="145"/>
      <c r="G169" s="145"/>
      <c r="H169" s="9" t="s">
        <v>4</v>
      </c>
      <c r="I169" s="1">
        <v>2</v>
      </c>
      <c r="J169" s="144" t="s">
        <v>0</v>
      </c>
      <c r="K169" s="144"/>
      <c r="L169" s="148" t="s">
        <v>0</v>
      </c>
      <c r="M169" s="149"/>
    </row>
    <row r="170" spans="1:31">
      <c r="B170" s="120">
        <v>144</v>
      </c>
      <c r="C170" s="135" t="s">
        <v>273</v>
      </c>
      <c r="D170" s="135"/>
      <c r="E170" s="135"/>
      <c r="F170" s="135"/>
      <c r="G170" s="135"/>
      <c r="H170" s="117" t="s">
        <v>214</v>
      </c>
      <c r="I170" s="103">
        <v>1</v>
      </c>
      <c r="J170" s="136" t="s">
        <v>0</v>
      </c>
      <c r="K170" s="136"/>
      <c r="L170" s="127" t="s">
        <v>0</v>
      </c>
      <c r="M170" s="128"/>
    </row>
    <row r="171" spans="1:31" ht="15.75" thickBot="1">
      <c r="B171" s="119">
        <v>145</v>
      </c>
      <c r="C171" s="181" t="s">
        <v>189</v>
      </c>
      <c r="D171" s="181"/>
      <c r="E171" s="181"/>
      <c r="F171" s="181"/>
      <c r="G171" s="181"/>
      <c r="H171" s="100" t="s">
        <v>214</v>
      </c>
      <c r="I171" s="97">
        <v>1</v>
      </c>
      <c r="J171" s="184" t="s">
        <v>0</v>
      </c>
      <c r="K171" s="184"/>
      <c r="L171" s="191" t="s">
        <v>0</v>
      </c>
      <c r="M171" s="192"/>
    </row>
    <row r="172" spans="1:31" ht="15.75" thickBot="1">
      <c r="B172" s="51"/>
      <c r="C172" s="152" t="s">
        <v>183</v>
      </c>
      <c r="D172" s="152"/>
      <c r="E172" s="152"/>
      <c r="F172" s="152"/>
      <c r="G172" s="152"/>
      <c r="H172" s="5"/>
      <c r="I172" s="5"/>
      <c r="J172" s="152" t="s">
        <v>1</v>
      </c>
      <c r="K172" s="152"/>
      <c r="L172" s="168" t="s">
        <v>0</v>
      </c>
      <c r="M172" s="169"/>
    </row>
    <row r="173" spans="1:31">
      <c r="B173" s="119">
        <v>146</v>
      </c>
      <c r="C173" s="145" t="s">
        <v>249</v>
      </c>
      <c r="D173" s="145"/>
      <c r="E173" s="145"/>
      <c r="F173" s="145"/>
      <c r="G173" s="145"/>
      <c r="H173" s="9" t="s">
        <v>5</v>
      </c>
      <c r="I173" s="1">
        <v>5395</v>
      </c>
      <c r="J173" s="144" t="s">
        <v>0</v>
      </c>
      <c r="K173" s="144"/>
      <c r="L173" s="148" t="s">
        <v>0</v>
      </c>
      <c r="M173" s="149"/>
    </row>
    <row r="174" spans="1:31">
      <c r="B174" s="120">
        <v>147</v>
      </c>
      <c r="C174" s="135" t="s">
        <v>250</v>
      </c>
      <c r="D174" s="135"/>
      <c r="E174" s="135"/>
      <c r="F174" s="135"/>
      <c r="G174" s="135"/>
      <c r="H174" s="117" t="s">
        <v>5</v>
      </c>
      <c r="I174" s="103">
        <v>5765</v>
      </c>
      <c r="J174" s="136" t="s">
        <v>0</v>
      </c>
      <c r="K174" s="136"/>
      <c r="L174" s="127" t="s">
        <v>0</v>
      </c>
      <c r="M174" s="128"/>
    </row>
    <row r="175" spans="1:31">
      <c r="B175" s="119">
        <v>148</v>
      </c>
      <c r="C175" s="145" t="s">
        <v>261</v>
      </c>
      <c r="D175" s="145"/>
      <c r="E175" s="145"/>
      <c r="F175" s="145"/>
      <c r="G175" s="145"/>
      <c r="H175" s="9" t="s">
        <v>2</v>
      </c>
      <c r="I175" s="1">
        <v>676</v>
      </c>
      <c r="J175" s="131" t="s">
        <v>0</v>
      </c>
      <c r="K175" s="131"/>
      <c r="L175" s="131" t="s">
        <v>0</v>
      </c>
      <c r="M175" s="132"/>
    </row>
    <row r="176" spans="1:31" ht="15.75" thickBot="1">
      <c r="B176" s="122">
        <v>149</v>
      </c>
      <c r="C176" s="153" t="s">
        <v>262</v>
      </c>
      <c r="D176" s="153"/>
      <c r="E176" s="153"/>
      <c r="F176" s="153"/>
      <c r="G176" s="153"/>
      <c r="H176" s="121" t="s">
        <v>2</v>
      </c>
      <c r="I176" s="104">
        <v>32</v>
      </c>
      <c r="J176" s="154" t="s">
        <v>0</v>
      </c>
      <c r="K176" s="154"/>
      <c r="L176" s="154" t="s">
        <v>0</v>
      </c>
      <c r="M176" s="155"/>
    </row>
    <row r="177" spans="2:13" ht="16.5" thickBot="1">
      <c r="B177" s="123"/>
      <c r="C177" s="8"/>
      <c r="D177" s="8"/>
      <c r="E177" s="8"/>
      <c r="F177" s="8"/>
      <c r="G177" s="8"/>
      <c r="H177" s="8"/>
      <c r="I177" s="8"/>
      <c r="J177" s="90" t="s">
        <v>182</v>
      </c>
      <c r="K177" s="8"/>
      <c r="L177" s="146" t="s">
        <v>0</v>
      </c>
      <c r="M177" s="147"/>
    </row>
    <row r="178" spans="2:13" ht="16.5" thickBot="1">
      <c r="B178" s="123"/>
      <c r="C178" s="8"/>
      <c r="D178" s="8"/>
      <c r="E178" s="8"/>
      <c r="F178" s="8"/>
      <c r="G178" s="8"/>
      <c r="H178" s="90" t="s">
        <v>192</v>
      </c>
      <c r="I178" s="90"/>
      <c r="J178" s="90"/>
      <c r="K178" s="8"/>
      <c r="L178" s="146" t="s">
        <v>0</v>
      </c>
      <c r="M178" s="147"/>
    </row>
    <row r="180" spans="2:13" ht="15.75" thickBot="1">
      <c r="C180" s="126" t="s">
        <v>263</v>
      </c>
      <c r="D180" s="126"/>
      <c r="E180" s="124"/>
      <c r="F180" s="124"/>
      <c r="G180" s="124"/>
      <c r="H180" s="124"/>
      <c r="I180" s="124"/>
      <c r="J180" s="124"/>
    </row>
    <row r="184" spans="2:13" ht="16.5" customHeight="1"/>
    <row r="186" spans="2:13" ht="17.25" customHeight="1"/>
    <row r="190" spans="2:13" ht="31.5" customHeight="1"/>
    <row r="191" spans="2:13" ht="30" customHeight="1"/>
    <row r="200" ht="16.5" customHeight="1"/>
  </sheetData>
  <mergeCells count="518">
    <mergeCell ref="C14:G14"/>
    <mergeCell ref="J14:K14"/>
    <mergeCell ref="L14:M14"/>
    <mergeCell ref="C18:G18"/>
    <mergeCell ref="J18:K18"/>
    <mergeCell ref="L18:M18"/>
    <mergeCell ref="L16:M16"/>
    <mergeCell ref="C15:G15"/>
    <mergeCell ref="L160:M160"/>
    <mergeCell ref="C161:G161"/>
    <mergeCell ref="J161:K161"/>
    <mergeCell ref="L161:M161"/>
    <mergeCell ref="C31:G31"/>
    <mergeCell ref="J31:K31"/>
    <mergeCell ref="L31:M31"/>
    <mergeCell ref="J157:K157"/>
    <mergeCell ref="L157:M157"/>
    <mergeCell ref="C152:G152"/>
    <mergeCell ref="C157:G157"/>
    <mergeCell ref="C158:G158"/>
    <mergeCell ref="J50:K50"/>
    <mergeCell ref="J48:K48"/>
    <mergeCell ref="L44:M44"/>
    <mergeCell ref="L50:M50"/>
    <mergeCell ref="L48:M48"/>
    <mergeCell ref="J39:K39"/>
    <mergeCell ref="J41:K41"/>
    <mergeCell ref="L39:M39"/>
    <mergeCell ref="L41:M41"/>
    <mergeCell ref="L37:M37"/>
    <mergeCell ref="C148:G148"/>
    <mergeCell ref="J148:K148"/>
    <mergeCell ref="C113:G113"/>
    <mergeCell ref="J113:K113"/>
    <mergeCell ref="L113:M113"/>
    <mergeCell ref="C143:G143"/>
    <mergeCell ref="C135:G135"/>
    <mergeCell ref="L142:M142"/>
    <mergeCell ref="C144:G144"/>
    <mergeCell ref="J144:K144"/>
    <mergeCell ref="L144:M144"/>
    <mergeCell ref="C138:G138"/>
    <mergeCell ref="C141:G141"/>
    <mergeCell ref="J141:K141"/>
    <mergeCell ref="L132:M132"/>
    <mergeCell ref="L122:M122"/>
    <mergeCell ref="C114:G114"/>
    <mergeCell ref="J114:K114"/>
    <mergeCell ref="J115:K115"/>
    <mergeCell ref="L116:M116"/>
    <mergeCell ref="C130:G130"/>
    <mergeCell ref="L138:M138"/>
    <mergeCell ref="C28:G28"/>
    <mergeCell ref="C30:G30"/>
    <mergeCell ref="C23:G23"/>
    <mergeCell ref="L24:M24"/>
    <mergeCell ref="C24:G24"/>
    <mergeCell ref="J24:K24"/>
    <mergeCell ref="C25:G25"/>
    <mergeCell ref="L45:M45"/>
    <mergeCell ref="L46:M46"/>
    <mergeCell ref="J28:K28"/>
    <mergeCell ref="J29:K29"/>
    <mergeCell ref="L42:M42"/>
    <mergeCell ref="C32:G32"/>
    <mergeCell ref="J32:K32"/>
    <mergeCell ref="J33:K33"/>
    <mergeCell ref="L54:M54"/>
    <mergeCell ref="L51:M51"/>
    <mergeCell ref="J47:K47"/>
    <mergeCell ref="L47:M47"/>
    <mergeCell ref="L53:M53"/>
    <mergeCell ref="L55:M55"/>
    <mergeCell ref="L52:M52"/>
    <mergeCell ref="L59:M59"/>
    <mergeCell ref="C19:G19"/>
    <mergeCell ref="J19:K19"/>
    <mergeCell ref="L43:M43"/>
    <mergeCell ref="C54:G54"/>
    <mergeCell ref="C47:G47"/>
    <mergeCell ref="J59:K59"/>
    <mergeCell ref="J51:K51"/>
    <mergeCell ref="L29:M29"/>
    <mergeCell ref="L28:M28"/>
    <mergeCell ref="L22:M22"/>
    <mergeCell ref="L32:M32"/>
    <mergeCell ref="L33:M33"/>
    <mergeCell ref="C44:G44"/>
    <mergeCell ref="C50:G50"/>
    <mergeCell ref="C48:G48"/>
    <mergeCell ref="J44:K44"/>
    <mergeCell ref="C56:G56"/>
    <mergeCell ref="J56:K56"/>
    <mergeCell ref="L56:M56"/>
    <mergeCell ref="L61:M61"/>
    <mergeCell ref="L70:M70"/>
    <mergeCell ref="L76:M76"/>
    <mergeCell ref="C65:G65"/>
    <mergeCell ref="C62:G62"/>
    <mergeCell ref="C64:G64"/>
    <mergeCell ref="C69:G69"/>
    <mergeCell ref="C57:G57"/>
    <mergeCell ref="J57:K57"/>
    <mergeCell ref="L57:M57"/>
    <mergeCell ref="J70:K70"/>
    <mergeCell ref="J76:K76"/>
    <mergeCell ref="J62:K62"/>
    <mergeCell ref="J75:K75"/>
    <mergeCell ref="L75:M75"/>
    <mergeCell ref="J65:K65"/>
    <mergeCell ref="J68:K68"/>
    <mergeCell ref="L68:M68"/>
    <mergeCell ref="L65:M65"/>
    <mergeCell ref="L62:M62"/>
    <mergeCell ref="J64:K64"/>
    <mergeCell ref="C53:G53"/>
    <mergeCell ref="C55:G55"/>
    <mergeCell ref="C52:G52"/>
    <mergeCell ref="C59:G59"/>
    <mergeCell ref="J85:K85"/>
    <mergeCell ref="L85:M85"/>
    <mergeCell ref="L86:M86"/>
    <mergeCell ref="J86:K86"/>
    <mergeCell ref="J42:K42"/>
    <mergeCell ref="J77:K77"/>
    <mergeCell ref="L77:M77"/>
    <mergeCell ref="L78:M78"/>
    <mergeCell ref="J78:K78"/>
    <mergeCell ref="L74:M74"/>
    <mergeCell ref="J72:K72"/>
    <mergeCell ref="L72:M72"/>
    <mergeCell ref="C42:G42"/>
    <mergeCell ref="C85:G85"/>
    <mergeCell ref="C78:G78"/>
    <mergeCell ref="C79:G79"/>
    <mergeCell ref="C60:G60"/>
    <mergeCell ref="C75:G75"/>
    <mergeCell ref="C67:G67"/>
    <mergeCell ref="C68:G68"/>
    <mergeCell ref="C58:G58"/>
    <mergeCell ref="J58:K58"/>
    <mergeCell ref="L58:M58"/>
    <mergeCell ref="J60:K60"/>
    <mergeCell ref="L60:M60"/>
    <mergeCell ref="L92:M92"/>
    <mergeCell ref="C81:G81"/>
    <mergeCell ref="J81:K81"/>
    <mergeCell ref="L81:M81"/>
    <mergeCell ref="J91:K91"/>
    <mergeCell ref="L91:M91"/>
    <mergeCell ref="C91:G91"/>
    <mergeCell ref="C90:G90"/>
    <mergeCell ref="J90:K90"/>
    <mergeCell ref="L90:M90"/>
    <mergeCell ref="J79:K79"/>
    <mergeCell ref="L79:M79"/>
    <mergeCell ref="L67:M67"/>
    <mergeCell ref="L69:M69"/>
    <mergeCell ref="L64:M64"/>
    <mergeCell ref="J67:K67"/>
    <mergeCell ref="J69:K69"/>
    <mergeCell ref="J61:K61"/>
    <mergeCell ref="J103:K103"/>
    <mergeCell ref="J104:K104"/>
    <mergeCell ref="J110:K110"/>
    <mergeCell ref="C109:G109"/>
    <mergeCell ref="J109:K109"/>
    <mergeCell ref="L88:M88"/>
    <mergeCell ref="C92:G92"/>
    <mergeCell ref="J92:K92"/>
    <mergeCell ref="C80:G80"/>
    <mergeCell ref="C89:G89"/>
    <mergeCell ref="C86:G86"/>
    <mergeCell ref="L93:M93"/>
    <mergeCell ref="L109:M109"/>
    <mergeCell ref="J101:K101"/>
    <mergeCell ref="J93:K93"/>
    <mergeCell ref="C101:G101"/>
    <mergeCell ref="C93:G93"/>
    <mergeCell ref="C94:G94"/>
    <mergeCell ref="C95:G95"/>
    <mergeCell ref="L101:M101"/>
    <mergeCell ref="L103:M103"/>
    <mergeCell ref="L104:M104"/>
    <mergeCell ref="L106:M106"/>
    <mergeCell ref="J71:K71"/>
    <mergeCell ref="L71:M71"/>
    <mergeCell ref="C87:G87"/>
    <mergeCell ref="J87:K87"/>
    <mergeCell ref="L87:M87"/>
    <mergeCell ref="C73:G73"/>
    <mergeCell ref="J73:K73"/>
    <mergeCell ref="L73:M73"/>
    <mergeCell ref="C83:G83"/>
    <mergeCell ref="J80:K80"/>
    <mergeCell ref="L80:M80"/>
    <mergeCell ref="J82:K82"/>
    <mergeCell ref="L82:M82"/>
    <mergeCell ref="J83:K83"/>
    <mergeCell ref="L83:M83"/>
    <mergeCell ref="C72:G72"/>
    <mergeCell ref="L151:M151"/>
    <mergeCell ref="L149:M149"/>
    <mergeCell ref="J143:K143"/>
    <mergeCell ref="L143:M143"/>
    <mergeCell ref="C150:G150"/>
    <mergeCell ref="J150:K150"/>
    <mergeCell ref="L150:M150"/>
    <mergeCell ref="C151:G151"/>
    <mergeCell ref="J151:K151"/>
    <mergeCell ref="J149:K149"/>
    <mergeCell ref="C149:G149"/>
    <mergeCell ref="C147:G147"/>
    <mergeCell ref="J147:K147"/>
    <mergeCell ref="L147:M147"/>
    <mergeCell ref="C146:G146"/>
    <mergeCell ref="J146:K146"/>
    <mergeCell ref="L146:M146"/>
    <mergeCell ref="C145:G145"/>
    <mergeCell ref="J145:K145"/>
    <mergeCell ref="L145:M145"/>
    <mergeCell ref="L148:M148"/>
    <mergeCell ref="L152:M152"/>
    <mergeCell ref="L178:M178"/>
    <mergeCell ref="C156:G156"/>
    <mergeCell ref="J156:K156"/>
    <mergeCell ref="L156:M156"/>
    <mergeCell ref="C153:G153"/>
    <mergeCell ref="J153:K153"/>
    <mergeCell ref="L153:M153"/>
    <mergeCell ref="C155:G155"/>
    <mergeCell ref="J155:K155"/>
    <mergeCell ref="L155:M155"/>
    <mergeCell ref="C162:G162"/>
    <mergeCell ref="C154:G154"/>
    <mergeCell ref="L158:M158"/>
    <mergeCell ref="J158:K158"/>
    <mergeCell ref="L172:M172"/>
    <mergeCell ref="C164:G164"/>
    <mergeCell ref="C171:G171"/>
    <mergeCell ref="J171:K171"/>
    <mergeCell ref="L171:M171"/>
    <mergeCell ref="L163:M163"/>
    <mergeCell ref="C165:G165"/>
    <mergeCell ref="J165:K165"/>
    <mergeCell ref="L165:M165"/>
    <mergeCell ref="C115:G115"/>
    <mergeCell ref="J116:K116"/>
    <mergeCell ref="L133:M133"/>
    <mergeCell ref="C116:G116"/>
    <mergeCell ref="J117:K117"/>
    <mergeCell ref="L117:M117"/>
    <mergeCell ref="J135:K135"/>
    <mergeCell ref="L135:M135"/>
    <mergeCell ref="C124:G124"/>
    <mergeCell ref="C125:G125"/>
    <mergeCell ref="C128:G128"/>
    <mergeCell ref="C129:G129"/>
    <mergeCell ref="C126:G126"/>
    <mergeCell ref="L115:M115"/>
    <mergeCell ref="J133:K133"/>
    <mergeCell ref="C117:G117"/>
    <mergeCell ref="C123:G123"/>
    <mergeCell ref="C118:G118"/>
    <mergeCell ref="C119:G119"/>
    <mergeCell ref="C120:G120"/>
    <mergeCell ref="J121:K121"/>
    <mergeCell ref="J123:K123"/>
    <mergeCell ref="J124:K124"/>
    <mergeCell ref="C134:G134"/>
    <mergeCell ref="C112:G112"/>
    <mergeCell ref="C99:G99"/>
    <mergeCell ref="J99:K99"/>
    <mergeCell ref="L99:M99"/>
    <mergeCell ref="J95:K95"/>
    <mergeCell ref="L95:M95"/>
    <mergeCell ref="L102:M102"/>
    <mergeCell ref="C102:G102"/>
    <mergeCell ref="J102:K102"/>
    <mergeCell ref="L108:M108"/>
    <mergeCell ref="L110:M110"/>
    <mergeCell ref="L111:M111"/>
    <mergeCell ref="L112:M112"/>
    <mergeCell ref="J111:K111"/>
    <mergeCell ref="J112:K112"/>
    <mergeCell ref="C108:G108"/>
    <mergeCell ref="J108:K108"/>
    <mergeCell ref="C96:G96"/>
    <mergeCell ref="J96:K96"/>
    <mergeCell ref="L96:M96"/>
    <mergeCell ref="C100:G100"/>
    <mergeCell ref="J100:K100"/>
    <mergeCell ref="L100:M100"/>
    <mergeCell ref="C111:G111"/>
    <mergeCell ref="L141:M141"/>
    <mergeCell ref="C137:G137"/>
    <mergeCell ref="J137:K137"/>
    <mergeCell ref="L137:M137"/>
    <mergeCell ref="C140:G140"/>
    <mergeCell ref="J140:K140"/>
    <mergeCell ref="L140:M140"/>
    <mergeCell ref="C142:G142"/>
    <mergeCell ref="L131:M131"/>
    <mergeCell ref="C132:G132"/>
    <mergeCell ref="L136:M136"/>
    <mergeCell ref="J134:K134"/>
    <mergeCell ref="L134:M134"/>
    <mergeCell ref="L114:M114"/>
    <mergeCell ref="C139:G139"/>
    <mergeCell ref="J139:K139"/>
    <mergeCell ref="L139:M139"/>
    <mergeCell ref="J94:K94"/>
    <mergeCell ref="L94:M94"/>
    <mergeCell ref="C98:G98"/>
    <mergeCell ref="J98:K98"/>
    <mergeCell ref="L98:M98"/>
    <mergeCell ref="C97:G97"/>
    <mergeCell ref="J97:K97"/>
    <mergeCell ref="L97:M97"/>
    <mergeCell ref="J128:K128"/>
    <mergeCell ref="J129:K129"/>
    <mergeCell ref="J130:K130"/>
    <mergeCell ref="J131:K131"/>
    <mergeCell ref="L121:M121"/>
    <mergeCell ref="L123:M123"/>
    <mergeCell ref="L124:M124"/>
    <mergeCell ref="L125:M125"/>
    <mergeCell ref="L126:M126"/>
    <mergeCell ref="L128:M128"/>
    <mergeCell ref="L129:M129"/>
    <mergeCell ref="L130:M130"/>
    <mergeCell ref="C20:G20"/>
    <mergeCell ref="J20:K20"/>
    <mergeCell ref="L20:M20"/>
    <mergeCell ref="C21:G21"/>
    <mergeCell ref="J21:K21"/>
    <mergeCell ref="L25:M25"/>
    <mergeCell ref="C22:G22"/>
    <mergeCell ref="J15:K15"/>
    <mergeCell ref="J22:K22"/>
    <mergeCell ref="L21:M21"/>
    <mergeCell ref="L19:M19"/>
    <mergeCell ref="L8:M8"/>
    <mergeCell ref="C12:G12"/>
    <mergeCell ref="J12:K12"/>
    <mergeCell ref="L12:M12"/>
    <mergeCell ref="C10:G10"/>
    <mergeCell ref="J10:K10"/>
    <mergeCell ref="L10:M10"/>
    <mergeCell ref="C8:G8"/>
    <mergeCell ref="L11:M11"/>
    <mergeCell ref="J11:K11"/>
    <mergeCell ref="C9:G9"/>
    <mergeCell ref="J9:K9"/>
    <mergeCell ref="L9:M9"/>
    <mergeCell ref="J13:K13"/>
    <mergeCell ref="L13:M13"/>
    <mergeCell ref="J26:K26"/>
    <mergeCell ref="J17:K17"/>
    <mergeCell ref="L17:M17"/>
    <mergeCell ref="L15:M15"/>
    <mergeCell ref="C16:G16"/>
    <mergeCell ref="L23:M23"/>
    <mergeCell ref="J40:K40"/>
    <mergeCell ref="L40:M40"/>
    <mergeCell ref="J27:K27"/>
    <mergeCell ref="L26:M26"/>
    <mergeCell ref="C27:G27"/>
    <mergeCell ref="L27:M27"/>
    <mergeCell ref="L30:M30"/>
    <mergeCell ref="C26:G26"/>
    <mergeCell ref="L35:M35"/>
    <mergeCell ref="L36:M36"/>
    <mergeCell ref="L38:M38"/>
    <mergeCell ref="J37:K37"/>
    <mergeCell ref="J35:K35"/>
    <mergeCell ref="J36:K36"/>
    <mergeCell ref="J38:K38"/>
    <mergeCell ref="C29:G29"/>
    <mergeCell ref="G5:I5"/>
    <mergeCell ref="J5:K5"/>
    <mergeCell ref="C11:G11"/>
    <mergeCell ref="J8:K8"/>
    <mergeCell ref="C71:G71"/>
    <mergeCell ref="C13:G13"/>
    <mergeCell ref="J30:K30"/>
    <mergeCell ref="C46:G46"/>
    <mergeCell ref="C45:G45"/>
    <mergeCell ref="J23:K23"/>
    <mergeCell ref="J45:K45"/>
    <mergeCell ref="J46:K46"/>
    <mergeCell ref="G6:I6"/>
    <mergeCell ref="J6:K6"/>
    <mergeCell ref="C6:F6"/>
    <mergeCell ref="J16:K16"/>
    <mergeCell ref="C17:G17"/>
    <mergeCell ref="J55:K55"/>
    <mergeCell ref="J52:K52"/>
    <mergeCell ref="J53:K53"/>
    <mergeCell ref="J54:K54"/>
    <mergeCell ref="J43:K43"/>
    <mergeCell ref="C43:G43"/>
    <mergeCell ref="L159:M159"/>
    <mergeCell ref="C159:G159"/>
    <mergeCell ref="J159:K159"/>
    <mergeCell ref="C166:G166"/>
    <mergeCell ref="J166:K166"/>
    <mergeCell ref="L166:M166"/>
    <mergeCell ref="J162:K162"/>
    <mergeCell ref="L162:M162"/>
    <mergeCell ref="C3:F3"/>
    <mergeCell ref="C4:F4"/>
    <mergeCell ref="C5:F5"/>
    <mergeCell ref="C51:G51"/>
    <mergeCell ref="J49:K49"/>
    <mergeCell ref="C77:G77"/>
    <mergeCell ref="C49:G49"/>
    <mergeCell ref="C33:G33"/>
    <mergeCell ref="C41:G41"/>
    <mergeCell ref="C40:G40"/>
    <mergeCell ref="C39:G39"/>
    <mergeCell ref="C35:G35"/>
    <mergeCell ref="C37:G37"/>
    <mergeCell ref="C36:G36"/>
    <mergeCell ref="C38:G38"/>
    <mergeCell ref="J25:K25"/>
    <mergeCell ref="L169:M169"/>
    <mergeCell ref="C163:G163"/>
    <mergeCell ref="J163:K163"/>
    <mergeCell ref="L175:M175"/>
    <mergeCell ref="C176:G176"/>
    <mergeCell ref="J176:K176"/>
    <mergeCell ref="L176:M176"/>
    <mergeCell ref="J164:K164"/>
    <mergeCell ref="L164:M164"/>
    <mergeCell ref="C167:G167"/>
    <mergeCell ref="C173:G173"/>
    <mergeCell ref="J173:K173"/>
    <mergeCell ref="L173:M173"/>
    <mergeCell ref="C174:G174"/>
    <mergeCell ref="J174:K174"/>
    <mergeCell ref="L174:M174"/>
    <mergeCell ref="C168:G168"/>
    <mergeCell ref="J168:K168"/>
    <mergeCell ref="L168:M168"/>
    <mergeCell ref="J167:K167"/>
    <mergeCell ref="L167:M167"/>
    <mergeCell ref="C172:G172"/>
    <mergeCell ref="J172:K172"/>
    <mergeCell ref="L170:M170"/>
    <mergeCell ref="J125:K125"/>
    <mergeCell ref="J126:K126"/>
    <mergeCell ref="C175:G175"/>
    <mergeCell ref="J175:K175"/>
    <mergeCell ref="C169:G169"/>
    <mergeCell ref="J169:K169"/>
    <mergeCell ref="C136:G136"/>
    <mergeCell ref="J138:K138"/>
    <mergeCell ref="J142:K142"/>
    <mergeCell ref="J152:K152"/>
    <mergeCell ref="J136:K136"/>
    <mergeCell ref="J154:K154"/>
    <mergeCell ref="C133:G133"/>
    <mergeCell ref="C160:G160"/>
    <mergeCell ref="J160:K160"/>
    <mergeCell ref="J132:K132"/>
    <mergeCell ref="C127:G127"/>
    <mergeCell ref="J127:K127"/>
    <mergeCell ref="C170:G170"/>
    <mergeCell ref="J170:K170"/>
    <mergeCell ref="L177:M177"/>
    <mergeCell ref="C61:G61"/>
    <mergeCell ref="C63:G63"/>
    <mergeCell ref="J63:K63"/>
    <mergeCell ref="L63:M63"/>
    <mergeCell ref="C76:G76"/>
    <mergeCell ref="C103:G103"/>
    <mergeCell ref="C104:G104"/>
    <mergeCell ref="C106:G106"/>
    <mergeCell ref="J106:K106"/>
    <mergeCell ref="C107:G107"/>
    <mergeCell ref="J107:K107"/>
    <mergeCell ref="L107:M107"/>
    <mergeCell ref="C110:G110"/>
    <mergeCell ref="L154:M154"/>
    <mergeCell ref="L120:M120"/>
    <mergeCell ref="L119:M119"/>
    <mergeCell ref="L118:M118"/>
    <mergeCell ref="C131:G131"/>
    <mergeCell ref="C66:G66"/>
    <mergeCell ref="J66:K66"/>
    <mergeCell ref="L66:M66"/>
    <mergeCell ref="C88:G88"/>
    <mergeCell ref="J88:K88"/>
    <mergeCell ref="C180:D180"/>
    <mergeCell ref="L127:M127"/>
    <mergeCell ref="C34:G34"/>
    <mergeCell ref="J34:K34"/>
    <mergeCell ref="L34:M34"/>
    <mergeCell ref="L49:M49"/>
    <mergeCell ref="C82:G82"/>
    <mergeCell ref="C105:G105"/>
    <mergeCell ref="J105:K105"/>
    <mergeCell ref="L105:M105"/>
    <mergeCell ref="C70:G70"/>
    <mergeCell ref="J89:K89"/>
    <mergeCell ref="L89:M89"/>
    <mergeCell ref="L84:M84"/>
    <mergeCell ref="J84:K84"/>
    <mergeCell ref="C84:G84"/>
    <mergeCell ref="C74:G74"/>
    <mergeCell ref="J74:K74"/>
    <mergeCell ref="C121:G121"/>
    <mergeCell ref="J118:K118"/>
    <mergeCell ref="J119:K119"/>
    <mergeCell ref="J120:K120"/>
    <mergeCell ref="C122:G122"/>
    <mergeCell ref="J122:K122"/>
  </mergeCells>
  <pageMargins left="0.7" right="0.7" top="0.75" bottom="0.75" header="0.3" footer="0.3"/>
  <pageSetup scale="60" fitToHeight="0" orientation="portrait" r:id="rId1"/>
  <headerFooter>
    <oddHeader xml:space="preserve">&amp;LSAVANNAH FARMS, UNIT 1 AND OFFSITE WATER
</oddHeader>
    <oddFooter>&amp;LBIDDER SIGNATURE ___________________________________&amp;CPAGE &amp;P OF &amp;N&amp;R&amp;[00/00/2026]</oddFooter>
  </headerFooter>
  <rowBreaks count="2" manualBreakCount="2">
    <brk id="75" max="13" man="1"/>
    <brk id="151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B461B-39B2-45AE-8F91-BDD50BD964AF}">
  <dimension ref="A1:Q325"/>
  <sheetViews>
    <sheetView topLeftCell="A283" zoomScaleNormal="100" workbookViewId="0">
      <selection activeCell="U318" sqref="U318"/>
    </sheetView>
  </sheetViews>
  <sheetFormatPr defaultRowHeight="15"/>
  <sheetData>
    <row r="1" spans="1:17" ht="15.75">
      <c r="A1" s="10"/>
      <c r="B1" s="11"/>
      <c r="C1" s="11"/>
      <c r="D1" s="12" t="s">
        <v>39</v>
      </c>
      <c r="E1" s="12"/>
      <c r="F1" s="12"/>
      <c r="G1" s="12"/>
      <c r="H1" s="11"/>
      <c r="I1" s="11"/>
      <c r="K1" s="10"/>
      <c r="L1" s="11"/>
      <c r="M1" s="11"/>
      <c r="N1" s="12" t="s">
        <v>39</v>
      </c>
      <c r="O1" s="12"/>
      <c r="P1" s="12"/>
      <c r="Q1" s="12"/>
    </row>
    <row r="2" spans="1:17">
      <c r="A2" s="10"/>
      <c r="B2" s="215" t="s">
        <v>40</v>
      </c>
      <c r="C2" s="216"/>
      <c r="D2" s="208" t="s">
        <v>41</v>
      </c>
      <c r="E2" s="212"/>
      <c r="F2" s="208" t="s">
        <v>42</v>
      </c>
      <c r="G2" s="217" t="s">
        <v>43</v>
      </c>
      <c r="H2" s="11"/>
      <c r="I2" s="11"/>
      <c r="K2" s="10"/>
      <c r="L2" s="215" t="s">
        <v>40</v>
      </c>
      <c r="M2" s="216"/>
      <c r="N2" s="208" t="s">
        <v>41</v>
      </c>
      <c r="O2" s="212"/>
      <c r="P2" s="208" t="s">
        <v>42</v>
      </c>
      <c r="Q2" s="217" t="s">
        <v>43</v>
      </c>
    </row>
    <row r="3" spans="1:17">
      <c r="A3" s="10"/>
      <c r="B3" s="16" t="s">
        <v>44</v>
      </c>
      <c r="C3" s="16" t="s">
        <v>45</v>
      </c>
      <c r="D3" s="214"/>
      <c r="E3" s="213"/>
      <c r="F3" s="214"/>
      <c r="G3" s="214"/>
      <c r="H3" s="11"/>
      <c r="I3" s="11"/>
      <c r="K3" s="10"/>
      <c r="L3" s="16" t="s">
        <v>44</v>
      </c>
      <c r="M3" s="16" t="s">
        <v>45</v>
      </c>
      <c r="N3" s="214"/>
      <c r="O3" s="213"/>
      <c r="P3" s="214"/>
      <c r="Q3" s="214"/>
    </row>
    <row r="4" spans="1:17">
      <c r="A4" s="10"/>
      <c r="B4" s="18">
        <v>2</v>
      </c>
      <c r="C4" s="15">
        <v>2</v>
      </c>
      <c r="D4" s="19">
        <v>37</v>
      </c>
      <c r="E4" s="20"/>
      <c r="F4" s="15"/>
      <c r="G4" s="19">
        <f t="shared" ref="G4:G44" si="0">F4*D4</f>
        <v>0</v>
      </c>
      <c r="H4" s="11"/>
      <c r="I4" s="11"/>
      <c r="K4" s="10"/>
      <c r="L4" s="18">
        <v>2</v>
      </c>
      <c r="M4" s="15">
        <v>2</v>
      </c>
      <c r="N4" s="19">
        <v>37</v>
      </c>
      <c r="O4" s="20"/>
      <c r="P4" s="15"/>
      <c r="Q4" s="19">
        <f t="shared" ref="Q4:Q19" si="1">P4*N4</f>
        <v>0</v>
      </c>
    </row>
    <row r="5" spans="1:17">
      <c r="A5" s="10"/>
      <c r="B5" s="21">
        <v>3</v>
      </c>
      <c r="C5" s="22">
        <v>3</v>
      </c>
      <c r="D5" s="23">
        <v>76</v>
      </c>
      <c r="E5" s="11"/>
      <c r="F5" s="22"/>
      <c r="G5" s="23">
        <f t="shared" si="0"/>
        <v>0</v>
      </c>
      <c r="H5" s="11"/>
      <c r="I5" s="11"/>
      <c r="K5" s="10"/>
      <c r="L5" s="21">
        <v>3</v>
      </c>
      <c r="M5" s="22">
        <v>3</v>
      </c>
      <c r="N5" s="23">
        <v>76</v>
      </c>
      <c r="O5" s="11"/>
      <c r="P5" s="22"/>
      <c r="Q5" s="23">
        <f t="shared" si="1"/>
        <v>0</v>
      </c>
    </row>
    <row r="6" spans="1:17">
      <c r="A6" s="10"/>
      <c r="B6" s="21">
        <v>4</v>
      </c>
      <c r="C6" s="22">
        <v>2</v>
      </c>
      <c r="D6" s="23">
        <v>90</v>
      </c>
      <c r="E6" s="11"/>
      <c r="F6" s="22"/>
      <c r="G6" s="23">
        <f t="shared" si="0"/>
        <v>0</v>
      </c>
      <c r="H6" s="11"/>
      <c r="I6" s="11"/>
      <c r="K6" s="10"/>
      <c r="L6" s="21">
        <v>4</v>
      </c>
      <c r="M6" s="22">
        <v>2</v>
      </c>
      <c r="N6" s="23">
        <v>90</v>
      </c>
      <c r="O6" s="11"/>
      <c r="P6" s="22"/>
      <c r="Q6" s="23">
        <f t="shared" si="1"/>
        <v>0</v>
      </c>
    </row>
    <row r="7" spans="1:17">
      <c r="A7" s="10"/>
      <c r="B7" s="21">
        <v>4</v>
      </c>
      <c r="C7" s="22">
        <v>3</v>
      </c>
      <c r="D7" s="23">
        <v>102</v>
      </c>
      <c r="E7" s="11"/>
      <c r="F7" s="22"/>
      <c r="G7" s="23">
        <f t="shared" si="0"/>
        <v>0</v>
      </c>
      <c r="H7" s="11"/>
      <c r="I7" s="11"/>
      <c r="K7" s="10"/>
      <c r="L7" s="21">
        <v>4</v>
      </c>
      <c r="M7" s="22">
        <v>3</v>
      </c>
      <c r="N7" s="23">
        <v>102</v>
      </c>
      <c r="O7" s="11"/>
      <c r="P7" s="22"/>
      <c r="Q7" s="23">
        <f t="shared" si="1"/>
        <v>0</v>
      </c>
    </row>
    <row r="8" spans="1:17">
      <c r="A8" s="10"/>
      <c r="B8" s="21">
        <v>4</v>
      </c>
      <c r="C8" s="22">
        <v>4</v>
      </c>
      <c r="D8" s="23">
        <v>110</v>
      </c>
      <c r="E8" s="11"/>
      <c r="F8" s="22"/>
      <c r="G8" s="23">
        <f t="shared" si="0"/>
        <v>0</v>
      </c>
      <c r="H8" s="11"/>
      <c r="I8" s="11"/>
      <c r="K8" s="10"/>
      <c r="L8" s="21">
        <v>4</v>
      </c>
      <c r="M8" s="22">
        <v>4</v>
      </c>
      <c r="N8" s="23">
        <v>110</v>
      </c>
      <c r="O8" s="11"/>
      <c r="P8" s="22"/>
      <c r="Q8" s="23">
        <f t="shared" si="1"/>
        <v>0</v>
      </c>
    </row>
    <row r="9" spans="1:17">
      <c r="A9" s="10"/>
      <c r="B9" s="21">
        <v>4</v>
      </c>
      <c r="C9" s="22">
        <v>6</v>
      </c>
      <c r="D9" s="23">
        <v>151</v>
      </c>
      <c r="E9" s="11"/>
      <c r="F9" s="22"/>
      <c r="G9" s="23">
        <f t="shared" si="0"/>
        <v>0</v>
      </c>
      <c r="H9" s="218"/>
      <c r="I9" s="219"/>
      <c r="K9" s="10"/>
      <c r="L9" s="21">
        <v>4</v>
      </c>
      <c r="M9" s="22">
        <v>6</v>
      </c>
      <c r="N9" s="23">
        <v>151</v>
      </c>
      <c r="O9" s="11"/>
      <c r="P9" s="22"/>
      <c r="Q9" s="23">
        <f t="shared" si="1"/>
        <v>0</v>
      </c>
    </row>
    <row r="10" spans="1:17">
      <c r="A10" s="10"/>
      <c r="B10" s="21">
        <v>6</v>
      </c>
      <c r="C10" s="22">
        <v>4</v>
      </c>
      <c r="D10" s="23">
        <v>157</v>
      </c>
      <c r="E10" s="11"/>
      <c r="F10" s="22"/>
      <c r="G10" s="22">
        <f t="shared" si="0"/>
        <v>0</v>
      </c>
      <c r="H10" s="11"/>
      <c r="I10" s="11"/>
      <c r="K10" s="10"/>
      <c r="L10" s="21">
        <v>6</v>
      </c>
      <c r="M10" s="22">
        <v>4</v>
      </c>
      <c r="N10" s="23">
        <v>157</v>
      </c>
      <c r="O10" s="11"/>
      <c r="P10" s="22"/>
      <c r="Q10" s="22">
        <f t="shared" si="1"/>
        <v>0</v>
      </c>
    </row>
    <row r="11" spans="1:17">
      <c r="A11" s="10"/>
      <c r="B11" s="21">
        <v>6</v>
      </c>
      <c r="C11" s="22">
        <v>6</v>
      </c>
      <c r="D11" s="24">
        <v>173</v>
      </c>
      <c r="E11" s="25"/>
      <c r="F11" s="26"/>
      <c r="G11" s="22">
        <f t="shared" si="0"/>
        <v>0</v>
      </c>
      <c r="H11" s="11"/>
      <c r="I11" s="11"/>
      <c r="K11" s="10"/>
      <c r="L11" s="21">
        <v>6</v>
      </c>
      <c r="M11" s="22">
        <v>6</v>
      </c>
      <c r="N11" s="24">
        <v>173</v>
      </c>
      <c r="O11" s="25"/>
      <c r="P11" s="26"/>
      <c r="Q11" s="22">
        <f t="shared" si="1"/>
        <v>0</v>
      </c>
    </row>
    <row r="12" spans="1:17">
      <c r="A12" s="10"/>
      <c r="B12" s="21">
        <v>6</v>
      </c>
      <c r="C12" s="22">
        <v>8</v>
      </c>
      <c r="D12" s="24">
        <v>242</v>
      </c>
      <c r="E12" s="25"/>
      <c r="F12" s="26"/>
      <c r="G12" s="22">
        <f t="shared" si="0"/>
        <v>0</v>
      </c>
      <c r="H12" s="11"/>
      <c r="I12" s="11"/>
      <c r="K12" s="10"/>
      <c r="L12" s="21">
        <v>6</v>
      </c>
      <c r="M12" s="22">
        <v>8</v>
      </c>
      <c r="N12" s="24">
        <v>242</v>
      </c>
      <c r="O12" s="25"/>
      <c r="P12" s="26"/>
      <c r="Q12" s="22">
        <f t="shared" si="1"/>
        <v>0</v>
      </c>
    </row>
    <row r="13" spans="1:17">
      <c r="A13" s="10"/>
      <c r="B13" s="21">
        <v>8</v>
      </c>
      <c r="C13" s="22">
        <v>2</v>
      </c>
      <c r="D13" s="23">
        <v>209</v>
      </c>
      <c r="E13" s="11"/>
      <c r="F13" s="22"/>
      <c r="G13" s="22">
        <f t="shared" si="0"/>
        <v>0</v>
      </c>
      <c r="H13" s="11"/>
      <c r="I13" s="11"/>
      <c r="K13" s="10"/>
      <c r="L13" s="21">
        <v>8</v>
      </c>
      <c r="M13" s="22">
        <v>2</v>
      </c>
      <c r="N13" s="23">
        <v>209</v>
      </c>
      <c r="O13" s="11"/>
      <c r="P13" s="22"/>
      <c r="Q13" s="22">
        <f t="shared" si="1"/>
        <v>0</v>
      </c>
    </row>
    <row r="14" spans="1:17">
      <c r="A14" s="10"/>
      <c r="B14" s="21">
        <v>8</v>
      </c>
      <c r="C14" s="22">
        <v>4</v>
      </c>
      <c r="D14" s="23">
        <v>225</v>
      </c>
      <c r="E14" s="11"/>
      <c r="F14" s="22"/>
      <c r="G14" s="22">
        <f t="shared" si="0"/>
        <v>0</v>
      </c>
      <c r="H14" s="11"/>
      <c r="I14" s="10"/>
      <c r="K14" s="10"/>
      <c r="L14" s="21">
        <v>8</v>
      </c>
      <c r="M14" s="22">
        <v>4</v>
      </c>
      <c r="N14" s="23">
        <v>225</v>
      </c>
      <c r="O14" s="11"/>
      <c r="P14" s="22"/>
      <c r="Q14" s="22">
        <f t="shared" si="1"/>
        <v>0</v>
      </c>
    </row>
    <row r="15" spans="1:17">
      <c r="A15" s="10"/>
      <c r="B15" s="21">
        <v>8</v>
      </c>
      <c r="C15" s="22">
        <v>6</v>
      </c>
      <c r="D15" s="23">
        <v>241</v>
      </c>
      <c r="E15" s="11"/>
      <c r="F15" s="22"/>
      <c r="G15" s="22">
        <f t="shared" si="0"/>
        <v>0</v>
      </c>
      <c r="H15" s="11"/>
      <c r="I15" s="10"/>
      <c r="K15" s="10"/>
      <c r="L15" s="21">
        <v>8</v>
      </c>
      <c r="M15" s="22">
        <v>6</v>
      </c>
      <c r="N15" s="23">
        <v>241</v>
      </c>
      <c r="O15" s="11"/>
      <c r="P15" s="22"/>
      <c r="Q15" s="22">
        <f t="shared" si="1"/>
        <v>0</v>
      </c>
    </row>
    <row r="16" spans="1:17">
      <c r="A16" s="10"/>
      <c r="B16" s="21">
        <v>8</v>
      </c>
      <c r="C16" s="22">
        <v>8</v>
      </c>
      <c r="D16" s="23">
        <v>260</v>
      </c>
      <c r="E16" s="11"/>
      <c r="F16" s="22"/>
      <c r="G16" s="22">
        <f t="shared" si="0"/>
        <v>0</v>
      </c>
      <c r="H16" s="11"/>
      <c r="I16" s="10"/>
      <c r="K16" s="10"/>
      <c r="L16" s="21">
        <v>8</v>
      </c>
      <c r="M16" s="22">
        <v>8</v>
      </c>
      <c r="N16" s="23">
        <v>260</v>
      </c>
      <c r="O16" s="11"/>
      <c r="P16" s="22">
        <v>1</v>
      </c>
      <c r="Q16" s="22">
        <f t="shared" si="1"/>
        <v>260</v>
      </c>
    </row>
    <row r="17" spans="1:17">
      <c r="A17" s="10"/>
      <c r="B17" s="21">
        <v>10</v>
      </c>
      <c r="C17" s="22">
        <v>4</v>
      </c>
      <c r="D17" s="23">
        <v>305</v>
      </c>
      <c r="E17" s="11"/>
      <c r="F17" s="22"/>
      <c r="G17" s="22">
        <f t="shared" si="0"/>
        <v>0</v>
      </c>
      <c r="H17" s="11"/>
      <c r="I17" s="10"/>
      <c r="K17" s="10"/>
      <c r="L17" s="21">
        <v>10</v>
      </c>
      <c r="M17" s="22">
        <v>4</v>
      </c>
      <c r="N17" s="23">
        <v>305</v>
      </c>
      <c r="O17" s="11"/>
      <c r="P17" s="22"/>
      <c r="Q17" s="22">
        <f t="shared" si="1"/>
        <v>0</v>
      </c>
    </row>
    <row r="18" spans="1:17">
      <c r="A18" s="10"/>
      <c r="B18" s="21">
        <v>10</v>
      </c>
      <c r="C18" s="22">
        <v>6</v>
      </c>
      <c r="D18" s="23">
        <v>326</v>
      </c>
      <c r="E18" s="11"/>
      <c r="F18" s="22"/>
      <c r="G18" s="22">
        <f t="shared" si="0"/>
        <v>0</v>
      </c>
      <c r="H18" s="11"/>
      <c r="I18" s="10"/>
      <c r="K18" s="10"/>
      <c r="L18" s="21">
        <v>10</v>
      </c>
      <c r="M18" s="22">
        <v>6</v>
      </c>
      <c r="N18" s="23">
        <v>326</v>
      </c>
      <c r="O18" s="11"/>
      <c r="P18" s="22"/>
      <c r="Q18" s="22">
        <f t="shared" si="1"/>
        <v>0</v>
      </c>
    </row>
    <row r="19" spans="1:17">
      <c r="A19" s="10"/>
      <c r="B19" s="21">
        <v>10</v>
      </c>
      <c r="C19" s="22">
        <v>8</v>
      </c>
      <c r="D19" s="23">
        <v>345</v>
      </c>
      <c r="E19" s="11"/>
      <c r="F19" s="22"/>
      <c r="G19" s="22">
        <f t="shared" si="0"/>
        <v>0</v>
      </c>
      <c r="H19" s="11"/>
      <c r="I19" s="10"/>
      <c r="K19" s="10"/>
      <c r="L19" s="21">
        <v>10</v>
      </c>
      <c r="M19" s="22">
        <v>8</v>
      </c>
      <c r="N19" s="23">
        <v>345</v>
      </c>
      <c r="O19" s="11"/>
      <c r="P19" s="22"/>
      <c r="Q19" s="22">
        <f t="shared" si="1"/>
        <v>0</v>
      </c>
    </row>
    <row r="20" spans="1:17">
      <c r="A20" s="10"/>
      <c r="B20" s="21">
        <v>10</v>
      </c>
      <c r="C20" s="22">
        <v>10</v>
      </c>
      <c r="D20" s="23">
        <v>400</v>
      </c>
      <c r="E20" s="11"/>
      <c r="F20" s="22"/>
      <c r="G20" s="22">
        <f>F20*D20</f>
        <v>0</v>
      </c>
      <c r="H20" s="11"/>
      <c r="I20" s="10"/>
      <c r="K20" s="10"/>
      <c r="L20" s="21">
        <v>10</v>
      </c>
      <c r="M20" s="22">
        <v>10</v>
      </c>
      <c r="N20" s="23">
        <v>400</v>
      </c>
      <c r="O20" s="11"/>
      <c r="P20" s="22"/>
      <c r="Q20" s="22">
        <f>P20*N20</f>
        <v>0</v>
      </c>
    </row>
    <row r="21" spans="1:17">
      <c r="A21" s="10"/>
      <c r="B21" s="21">
        <v>12</v>
      </c>
      <c r="C21" s="22">
        <v>4</v>
      </c>
      <c r="D21" s="23">
        <v>405</v>
      </c>
      <c r="E21" s="11"/>
      <c r="F21" s="22"/>
      <c r="G21" s="22">
        <f t="shared" si="0"/>
        <v>0</v>
      </c>
      <c r="H21" s="11"/>
      <c r="I21" s="10"/>
      <c r="K21" s="10"/>
      <c r="L21" s="21">
        <v>12</v>
      </c>
      <c r="M21" s="22">
        <v>4</v>
      </c>
      <c r="N21" s="23">
        <v>405</v>
      </c>
      <c r="O21" s="11"/>
      <c r="P21" s="22"/>
      <c r="Q21" s="22">
        <f t="shared" ref="Q21:Q24" si="2">P21*N21</f>
        <v>0</v>
      </c>
    </row>
    <row r="22" spans="1:17">
      <c r="A22" s="10"/>
      <c r="B22" s="21">
        <v>12</v>
      </c>
      <c r="C22" s="22">
        <v>6</v>
      </c>
      <c r="D22" s="23">
        <v>421</v>
      </c>
      <c r="E22" s="11"/>
      <c r="F22" s="22"/>
      <c r="G22" s="22">
        <f t="shared" si="0"/>
        <v>0</v>
      </c>
      <c r="H22" s="11"/>
      <c r="I22" s="10"/>
      <c r="K22" s="10"/>
      <c r="L22" s="21">
        <v>12</v>
      </c>
      <c r="M22" s="22">
        <v>6</v>
      </c>
      <c r="N22" s="23">
        <v>421</v>
      </c>
      <c r="O22" s="11"/>
      <c r="P22" s="22"/>
      <c r="Q22" s="22">
        <f t="shared" si="2"/>
        <v>0</v>
      </c>
    </row>
    <row r="23" spans="1:17">
      <c r="A23" s="10"/>
      <c r="B23" s="21">
        <v>12</v>
      </c>
      <c r="C23" s="22">
        <v>8</v>
      </c>
      <c r="D23" s="23">
        <v>445</v>
      </c>
      <c r="E23" s="10"/>
      <c r="F23" s="22">
        <v>5</v>
      </c>
      <c r="G23" s="22">
        <f t="shared" si="0"/>
        <v>2225</v>
      </c>
      <c r="H23" s="10"/>
      <c r="I23" s="10"/>
      <c r="K23" s="10"/>
      <c r="L23" s="21">
        <v>12</v>
      </c>
      <c r="M23" s="22">
        <v>8</v>
      </c>
      <c r="N23" s="23">
        <v>445</v>
      </c>
      <c r="O23" s="10"/>
      <c r="P23" s="22"/>
      <c r="Q23" s="22">
        <f t="shared" si="2"/>
        <v>0</v>
      </c>
    </row>
    <row r="24" spans="1:17">
      <c r="A24" s="10"/>
      <c r="B24" s="21">
        <v>12</v>
      </c>
      <c r="C24" s="22">
        <v>10</v>
      </c>
      <c r="D24" s="23">
        <v>500</v>
      </c>
      <c r="E24" s="10"/>
      <c r="F24" s="22"/>
      <c r="G24" s="22">
        <f t="shared" si="0"/>
        <v>0</v>
      </c>
      <c r="H24" s="10"/>
      <c r="I24" s="10"/>
      <c r="K24" s="10"/>
      <c r="L24" s="21">
        <v>12</v>
      </c>
      <c r="M24" s="22">
        <v>10</v>
      </c>
      <c r="N24" s="23">
        <v>500</v>
      </c>
      <c r="O24" s="10"/>
      <c r="P24" s="22"/>
      <c r="Q24" s="22">
        <f t="shared" si="2"/>
        <v>0</v>
      </c>
    </row>
    <row r="25" spans="1:17">
      <c r="A25" s="10"/>
      <c r="B25" s="21">
        <v>12</v>
      </c>
      <c r="C25" s="22">
        <v>12</v>
      </c>
      <c r="D25" s="23">
        <v>530</v>
      </c>
      <c r="E25" s="10"/>
      <c r="F25" s="22"/>
      <c r="G25" s="22">
        <f>F25*D25</f>
        <v>0</v>
      </c>
      <c r="H25" s="10"/>
      <c r="I25" s="10"/>
      <c r="K25" s="10"/>
      <c r="L25" s="21">
        <v>12</v>
      </c>
      <c r="M25" s="22">
        <v>12</v>
      </c>
      <c r="N25" s="23">
        <v>530</v>
      </c>
      <c r="O25" s="10"/>
      <c r="P25" s="22">
        <v>1</v>
      </c>
      <c r="Q25" s="22">
        <f>P25*N25</f>
        <v>530</v>
      </c>
    </row>
    <row r="26" spans="1:17">
      <c r="A26" s="10"/>
      <c r="B26" s="21">
        <v>16</v>
      </c>
      <c r="C26" s="22">
        <v>4</v>
      </c>
      <c r="D26" s="23">
        <v>720</v>
      </c>
      <c r="E26" s="10"/>
      <c r="F26" s="22"/>
      <c r="G26" s="22">
        <f t="shared" si="0"/>
        <v>0</v>
      </c>
      <c r="H26" s="10"/>
      <c r="I26" s="10"/>
      <c r="K26" s="10"/>
      <c r="L26" s="21">
        <v>16</v>
      </c>
      <c r="M26" s="22">
        <v>4</v>
      </c>
      <c r="N26" s="23">
        <v>720</v>
      </c>
      <c r="O26" s="10"/>
      <c r="P26" s="22"/>
      <c r="Q26" s="22">
        <f t="shared" ref="Q26:Q33" si="3">P26*N26</f>
        <v>0</v>
      </c>
    </row>
    <row r="27" spans="1:17">
      <c r="A27" s="10"/>
      <c r="B27" s="21">
        <v>16</v>
      </c>
      <c r="C27" s="22">
        <v>6</v>
      </c>
      <c r="D27" s="23">
        <v>741</v>
      </c>
      <c r="E27" s="10"/>
      <c r="F27" s="22"/>
      <c r="G27" s="22">
        <f t="shared" si="0"/>
        <v>0</v>
      </c>
      <c r="H27" s="10"/>
      <c r="I27" s="10"/>
      <c r="K27" s="10"/>
      <c r="L27" s="21">
        <v>16</v>
      </c>
      <c r="M27" s="22">
        <v>6</v>
      </c>
      <c r="N27" s="23">
        <v>741</v>
      </c>
      <c r="O27" s="10"/>
      <c r="P27" s="22"/>
      <c r="Q27" s="22">
        <f t="shared" si="3"/>
        <v>0</v>
      </c>
    </row>
    <row r="28" spans="1:17">
      <c r="A28" s="10"/>
      <c r="B28" s="21">
        <v>16</v>
      </c>
      <c r="C28" s="22">
        <v>8</v>
      </c>
      <c r="D28" s="23">
        <v>760</v>
      </c>
      <c r="E28" s="10"/>
      <c r="F28" s="22"/>
      <c r="G28" s="22">
        <f t="shared" si="0"/>
        <v>0</v>
      </c>
      <c r="H28" s="10"/>
      <c r="I28" s="10"/>
      <c r="K28" s="10"/>
      <c r="L28" s="21">
        <v>16</v>
      </c>
      <c r="M28" s="22">
        <v>8</v>
      </c>
      <c r="N28" s="23">
        <v>760</v>
      </c>
      <c r="O28" s="10"/>
      <c r="P28" s="22"/>
      <c r="Q28" s="22">
        <f t="shared" si="3"/>
        <v>0</v>
      </c>
    </row>
    <row r="29" spans="1:17">
      <c r="A29" s="10"/>
      <c r="B29" s="21">
        <v>16</v>
      </c>
      <c r="C29" s="22">
        <v>10</v>
      </c>
      <c r="D29" s="23">
        <v>785</v>
      </c>
      <c r="E29" s="10"/>
      <c r="F29" s="22"/>
      <c r="G29" s="22">
        <f t="shared" si="0"/>
        <v>0</v>
      </c>
      <c r="H29" s="10"/>
      <c r="I29" s="10"/>
      <c r="K29" s="10"/>
      <c r="L29" s="21">
        <v>16</v>
      </c>
      <c r="M29" s="22">
        <v>10</v>
      </c>
      <c r="N29" s="23">
        <v>785</v>
      </c>
      <c r="O29" s="10"/>
      <c r="P29" s="22"/>
      <c r="Q29" s="22">
        <f t="shared" si="3"/>
        <v>0</v>
      </c>
    </row>
    <row r="30" spans="1:17">
      <c r="A30" s="10"/>
      <c r="B30" s="21">
        <v>16</v>
      </c>
      <c r="C30" s="22">
        <v>12</v>
      </c>
      <c r="D30" s="23">
        <v>810</v>
      </c>
      <c r="E30" s="10"/>
      <c r="F30" s="22"/>
      <c r="G30" s="22">
        <f t="shared" si="0"/>
        <v>0</v>
      </c>
      <c r="H30" s="10"/>
      <c r="I30" s="10"/>
      <c r="K30" s="10"/>
      <c r="L30" s="21">
        <v>16</v>
      </c>
      <c r="M30" s="22">
        <v>12</v>
      </c>
      <c r="N30" s="23">
        <v>810</v>
      </c>
      <c r="O30" s="10"/>
      <c r="P30" s="22"/>
      <c r="Q30" s="22">
        <f t="shared" si="3"/>
        <v>0</v>
      </c>
    </row>
    <row r="31" spans="1:17">
      <c r="A31" s="10"/>
      <c r="B31" s="21">
        <v>16</v>
      </c>
      <c r="C31" s="22">
        <v>16</v>
      </c>
      <c r="D31" s="23">
        <v>905</v>
      </c>
      <c r="E31" s="10"/>
      <c r="F31" s="22"/>
      <c r="G31" s="22">
        <f t="shared" si="0"/>
        <v>0</v>
      </c>
      <c r="H31" s="10"/>
      <c r="I31" s="10"/>
      <c r="K31" s="10"/>
      <c r="L31" s="21">
        <v>16</v>
      </c>
      <c r="M31" s="22">
        <v>16</v>
      </c>
      <c r="N31" s="23">
        <v>905</v>
      </c>
      <c r="O31" s="10"/>
      <c r="P31" s="22"/>
      <c r="Q31" s="22">
        <f t="shared" si="3"/>
        <v>0</v>
      </c>
    </row>
    <row r="32" spans="1:17">
      <c r="A32" s="10"/>
      <c r="B32" s="21">
        <v>20</v>
      </c>
      <c r="C32" s="22">
        <v>6</v>
      </c>
      <c r="D32" s="23">
        <v>1016</v>
      </c>
      <c r="E32" s="10"/>
      <c r="F32" s="22"/>
      <c r="G32" s="22">
        <f t="shared" si="0"/>
        <v>0</v>
      </c>
      <c r="H32" s="10"/>
      <c r="I32" s="10"/>
      <c r="K32" s="10"/>
      <c r="L32" s="21">
        <v>20</v>
      </c>
      <c r="M32" s="22">
        <v>6</v>
      </c>
      <c r="N32" s="23">
        <v>1016</v>
      </c>
      <c r="O32" s="10"/>
      <c r="P32" s="22"/>
      <c r="Q32" s="22">
        <f t="shared" si="3"/>
        <v>0</v>
      </c>
    </row>
    <row r="33" spans="1:17">
      <c r="A33" s="10"/>
      <c r="B33" s="21">
        <v>20</v>
      </c>
      <c r="C33" s="22">
        <v>8</v>
      </c>
      <c r="D33" s="23">
        <v>1040</v>
      </c>
      <c r="E33" s="10"/>
      <c r="F33" s="22"/>
      <c r="G33" s="22">
        <f t="shared" si="0"/>
        <v>0</v>
      </c>
      <c r="H33" s="10"/>
      <c r="I33" s="10"/>
      <c r="K33" s="10"/>
      <c r="L33" s="21">
        <v>20</v>
      </c>
      <c r="M33" s="22">
        <v>8</v>
      </c>
      <c r="N33" s="23">
        <v>1040</v>
      </c>
      <c r="O33" s="10"/>
      <c r="P33" s="22"/>
      <c r="Q33" s="22">
        <f t="shared" si="3"/>
        <v>0</v>
      </c>
    </row>
    <row r="34" spans="1:17">
      <c r="A34" s="10"/>
      <c r="B34" s="21">
        <v>20</v>
      </c>
      <c r="C34" s="22">
        <v>10</v>
      </c>
      <c r="D34" s="23">
        <v>1060</v>
      </c>
      <c r="E34" s="10"/>
      <c r="F34" s="22"/>
      <c r="G34" s="22">
        <f>F34*D34</f>
        <v>0</v>
      </c>
      <c r="H34" s="10"/>
      <c r="I34" s="10"/>
      <c r="K34" s="10"/>
      <c r="L34" s="21">
        <v>20</v>
      </c>
      <c r="M34" s="22">
        <v>10</v>
      </c>
      <c r="N34" s="23">
        <v>1060</v>
      </c>
      <c r="O34" s="10"/>
      <c r="P34" s="22"/>
      <c r="Q34" s="22">
        <f>P34*N34</f>
        <v>0</v>
      </c>
    </row>
    <row r="35" spans="1:17">
      <c r="A35" s="10"/>
      <c r="B35" s="21">
        <v>20</v>
      </c>
      <c r="C35" s="22">
        <v>12</v>
      </c>
      <c r="D35" s="23">
        <v>1085</v>
      </c>
      <c r="E35" s="10"/>
      <c r="F35" s="22"/>
      <c r="G35" s="22">
        <f t="shared" si="0"/>
        <v>0</v>
      </c>
      <c r="H35" s="10"/>
      <c r="I35" s="10"/>
      <c r="K35" s="10"/>
      <c r="L35" s="21">
        <v>20</v>
      </c>
      <c r="M35" s="22">
        <v>12</v>
      </c>
      <c r="N35" s="23">
        <v>1085</v>
      </c>
      <c r="O35" s="10"/>
      <c r="P35" s="22"/>
      <c r="Q35" s="22">
        <f t="shared" ref="Q35:Q44" si="4">P35*N35</f>
        <v>0</v>
      </c>
    </row>
    <row r="36" spans="1:17">
      <c r="A36" s="10"/>
      <c r="B36" s="21">
        <v>20</v>
      </c>
      <c r="C36" s="22">
        <v>16</v>
      </c>
      <c r="D36" s="23">
        <v>1320</v>
      </c>
      <c r="E36" s="10"/>
      <c r="F36" s="22"/>
      <c r="G36" s="22">
        <f t="shared" si="0"/>
        <v>0</v>
      </c>
      <c r="H36" s="10"/>
      <c r="I36" s="10"/>
      <c r="K36" s="10"/>
      <c r="L36" s="21">
        <v>20</v>
      </c>
      <c r="M36" s="22">
        <v>16</v>
      </c>
      <c r="N36" s="23">
        <v>1320</v>
      </c>
      <c r="O36" s="10"/>
      <c r="P36" s="22"/>
      <c r="Q36" s="22">
        <f t="shared" si="4"/>
        <v>0</v>
      </c>
    </row>
    <row r="37" spans="1:17">
      <c r="A37" s="10"/>
      <c r="B37" s="21">
        <v>20</v>
      </c>
      <c r="C37" s="22">
        <v>20</v>
      </c>
      <c r="D37" s="23">
        <v>1440</v>
      </c>
      <c r="E37" s="10"/>
      <c r="F37" s="22"/>
      <c r="G37" s="22">
        <f t="shared" si="0"/>
        <v>0</v>
      </c>
      <c r="H37" s="10"/>
      <c r="I37" s="10"/>
      <c r="K37" s="10"/>
      <c r="L37" s="21">
        <v>20</v>
      </c>
      <c r="M37" s="22">
        <v>20</v>
      </c>
      <c r="N37" s="23">
        <v>1440</v>
      </c>
      <c r="O37" s="10"/>
      <c r="P37" s="22"/>
      <c r="Q37" s="22">
        <f t="shared" si="4"/>
        <v>0</v>
      </c>
    </row>
    <row r="38" spans="1:17">
      <c r="A38" s="10"/>
      <c r="B38" s="21">
        <v>24</v>
      </c>
      <c r="C38" s="22">
        <v>6</v>
      </c>
      <c r="D38" s="23">
        <v>1371</v>
      </c>
      <c r="E38" s="10"/>
      <c r="F38" s="22"/>
      <c r="G38" s="22">
        <f t="shared" si="0"/>
        <v>0</v>
      </c>
      <c r="H38" s="10"/>
      <c r="I38" s="10"/>
      <c r="K38" s="10"/>
      <c r="L38" s="21">
        <v>24</v>
      </c>
      <c r="M38" s="22">
        <v>6</v>
      </c>
      <c r="N38" s="23">
        <v>1371</v>
      </c>
      <c r="O38" s="10"/>
      <c r="P38" s="22"/>
      <c r="Q38" s="22">
        <f t="shared" si="4"/>
        <v>0</v>
      </c>
    </row>
    <row r="39" spans="1:17">
      <c r="A39" s="10"/>
      <c r="B39" s="21">
        <v>24</v>
      </c>
      <c r="C39" s="22">
        <v>8</v>
      </c>
      <c r="D39" s="23">
        <v>1395</v>
      </c>
      <c r="E39" s="10"/>
      <c r="F39" s="22"/>
      <c r="G39" s="22">
        <f t="shared" si="0"/>
        <v>0</v>
      </c>
      <c r="H39" s="10"/>
      <c r="I39" s="10"/>
      <c r="K39" s="10"/>
      <c r="L39" s="21">
        <v>24</v>
      </c>
      <c r="M39" s="22">
        <v>8</v>
      </c>
      <c r="N39" s="23">
        <v>1395</v>
      </c>
      <c r="O39" s="10"/>
      <c r="P39" s="22"/>
      <c r="Q39" s="22">
        <f t="shared" si="4"/>
        <v>0</v>
      </c>
    </row>
    <row r="40" spans="1:17">
      <c r="A40" s="10"/>
      <c r="B40" s="21">
        <v>24</v>
      </c>
      <c r="C40" s="22">
        <v>10</v>
      </c>
      <c r="D40" s="23">
        <v>1410</v>
      </c>
      <c r="E40" s="10"/>
      <c r="F40" s="22"/>
      <c r="G40" s="22">
        <f t="shared" si="0"/>
        <v>0</v>
      </c>
      <c r="H40" s="10"/>
      <c r="I40" s="10"/>
      <c r="K40" s="10"/>
      <c r="L40" s="21">
        <v>24</v>
      </c>
      <c r="M40" s="22">
        <v>10</v>
      </c>
      <c r="N40" s="23">
        <v>1410</v>
      </c>
      <c r="O40" s="10"/>
      <c r="P40" s="22"/>
      <c r="Q40" s="22">
        <f t="shared" si="4"/>
        <v>0</v>
      </c>
    </row>
    <row r="41" spans="1:17">
      <c r="A41" s="10"/>
      <c r="B41" s="21">
        <v>24</v>
      </c>
      <c r="C41" s="22">
        <v>12</v>
      </c>
      <c r="D41" s="23">
        <v>1435</v>
      </c>
      <c r="E41" s="10"/>
      <c r="F41" s="22"/>
      <c r="G41" s="22">
        <f t="shared" si="0"/>
        <v>0</v>
      </c>
      <c r="H41" s="10"/>
      <c r="I41" s="10"/>
      <c r="K41" s="10"/>
      <c r="L41" s="21">
        <v>24</v>
      </c>
      <c r="M41" s="22">
        <v>12</v>
      </c>
      <c r="N41" s="23">
        <v>1435</v>
      </c>
      <c r="O41" s="10"/>
      <c r="P41" s="22"/>
      <c r="Q41" s="22">
        <f t="shared" si="4"/>
        <v>0</v>
      </c>
    </row>
    <row r="42" spans="1:17">
      <c r="A42" s="10"/>
      <c r="B42" s="21">
        <v>24</v>
      </c>
      <c r="C42" s="22">
        <v>16</v>
      </c>
      <c r="D42" s="23">
        <v>1510</v>
      </c>
      <c r="E42" s="10"/>
      <c r="F42" s="22"/>
      <c r="G42" s="22">
        <f t="shared" si="0"/>
        <v>0</v>
      </c>
      <c r="H42" s="10"/>
      <c r="I42" s="10"/>
      <c r="K42" s="10"/>
      <c r="L42" s="21">
        <v>24</v>
      </c>
      <c r="M42" s="22">
        <v>16</v>
      </c>
      <c r="N42" s="23">
        <v>1510</v>
      </c>
      <c r="O42" s="10"/>
      <c r="P42" s="22"/>
      <c r="Q42" s="22">
        <f t="shared" si="4"/>
        <v>0</v>
      </c>
    </row>
    <row r="43" spans="1:17">
      <c r="A43" s="10"/>
      <c r="B43" s="27">
        <v>24</v>
      </c>
      <c r="C43" s="17">
        <v>20</v>
      </c>
      <c r="D43" s="28">
        <v>2015</v>
      </c>
      <c r="E43" s="29"/>
      <c r="F43" s="17"/>
      <c r="G43" s="17">
        <f t="shared" si="0"/>
        <v>0</v>
      </c>
      <c r="H43" s="10"/>
      <c r="I43" s="10"/>
      <c r="K43" s="10"/>
      <c r="L43" s="27">
        <v>24</v>
      </c>
      <c r="M43" s="17">
        <v>20</v>
      </c>
      <c r="N43" s="28">
        <v>2015</v>
      </c>
      <c r="O43" s="29"/>
      <c r="P43" s="17"/>
      <c r="Q43" s="17">
        <f t="shared" si="4"/>
        <v>0</v>
      </c>
    </row>
    <row r="44" spans="1:17">
      <c r="A44" s="10"/>
      <c r="B44" s="27">
        <v>24</v>
      </c>
      <c r="C44" s="17">
        <v>24</v>
      </c>
      <c r="D44" s="28">
        <v>2130</v>
      </c>
      <c r="E44" s="29"/>
      <c r="F44" s="17"/>
      <c r="G44" s="17">
        <f t="shared" si="0"/>
        <v>0</v>
      </c>
      <c r="H44" s="10"/>
      <c r="I44" s="10"/>
      <c r="K44" s="10"/>
      <c r="L44" s="27">
        <v>24</v>
      </c>
      <c r="M44" s="17">
        <v>24</v>
      </c>
      <c r="N44" s="28">
        <v>2130</v>
      </c>
      <c r="O44" s="29"/>
      <c r="P44" s="17"/>
      <c r="Q44" s="17">
        <f t="shared" si="4"/>
        <v>0</v>
      </c>
    </row>
    <row r="45" spans="1:17">
      <c r="A45" s="10"/>
      <c r="B45" s="10"/>
      <c r="C45" s="10"/>
      <c r="D45" s="25" t="s">
        <v>46</v>
      </c>
      <c r="E45" s="10"/>
      <c r="F45" s="11"/>
      <c r="G45" s="11">
        <f>SUM(G4:G44)</f>
        <v>2225</v>
      </c>
      <c r="H45" s="10"/>
      <c r="I45" s="10"/>
      <c r="K45" s="10"/>
      <c r="L45" s="10"/>
      <c r="M45" s="10"/>
      <c r="N45" s="25" t="s">
        <v>46</v>
      </c>
      <c r="O45" s="10"/>
      <c r="P45" s="11"/>
      <c r="Q45" s="11">
        <f>SUM(Q4:Q44)</f>
        <v>790</v>
      </c>
    </row>
    <row r="46" spans="1:17">
      <c r="A46" s="10"/>
      <c r="B46" s="11"/>
      <c r="C46" s="11"/>
      <c r="D46" s="11"/>
      <c r="E46" s="10"/>
      <c r="F46" s="11"/>
      <c r="G46" s="10"/>
      <c r="H46" s="10"/>
      <c r="I46" s="10"/>
      <c r="K46" s="10"/>
      <c r="L46" s="11"/>
      <c r="M46" s="11"/>
      <c r="N46" s="11"/>
      <c r="O46" s="10"/>
      <c r="P46" s="11"/>
      <c r="Q46" s="10"/>
    </row>
    <row r="47" spans="1:17" ht="15.75">
      <c r="A47" s="10"/>
      <c r="B47" s="10"/>
      <c r="C47" s="10"/>
      <c r="D47" s="12" t="s">
        <v>47</v>
      </c>
      <c r="E47" s="10"/>
      <c r="F47" s="11"/>
      <c r="G47" s="10"/>
      <c r="H47" s="10"/>
      <c r="I47" s="10"/>
      <c r="K47" s="10"/>
      <c r="L47" s="10"/>
      <c r="M47" s="10"/>
      <c r="N47" s="12" t="s">
        <v>47</v>
      </c>
      <c r="O47" s="10"/>
      <c r="P47" s="11"/>
      <c r="Q47" s="10"/>
    </row>
    <row r="48" spans="1:17">
      <c r="A48" s="10"/>
      <c r="B48" s="215" t="s">
        <v>40</v>
      </c>
      <c r="C48" s="216"/>
      <c r="D48" s="208" t="s">
        <v>41</v>
      </c>
      <c r="E48" s="212"/>
      <c r="F48" s="208" t="s">
        <v>42</v>
      </c>
      <c r="G48" s="217" t="s">
        <v>43</v>
      </c>
      <c r="H48" s="10"/>
      <c r="I48" s="10"/>
      <c r="K48" s="10"/>
      <c r="L48" s="215" t="s">
        <v>40</v>
      </c>
      <c r="M48" s="216"/>
      <c r="N48" s="208" t="s">
        <v>41</v>
      </c>
      <c r="O48" s="212"/>
      <c r="P48" s="208" t="s">
        <v>42</v>
      </c>
      <c r="Q48" s="217" t="s">
        <v>43</v>
      </c>
    </row>
    <row r="49" spans="1:17">
      <c r="A49" s="10"/>
      <c r="B49" s="16" t="s">
        <v>44</v>
      </c>
      <c r="C49" s="16" t="s">
        <v>45</v>
      </c>
      <c r="D49" s="214"/>
      <c r="E49" s="213"/>
      <c r="F49" s="214"/>
      <c r="G49" s="214"/>
      <c r="H49" s="10"/>
      <c r="I49" s="10"/>
      <c r="K49" s="10"/>
      <c r="L49" s="16" t="s">
        <v>44</v>
      </c>
      <c r="M49" s="16" t="s">
        <v>45</v>
      </c>
      <c r="N49" s="214"/>
      <c r="O49" s="213"/>
      <c r="P49" s="214"/>
      <c r="Q49" s="214"/>
    </row>
    <row r="50" spans="1:17">
      <c r="A50" s="10"/>
      <c r="B50" s="21">
        <v>2</v>
      </c>
      <c r="C50" s="18">
        <v>2</v>
      </c>
      <c r="D50" s="15">
        <v>47</v>
      </c>
      <c r="E50" s="10"/>
      <c r="F50" s="15"/>
      <c r="G50" s="15">
        <f t="shared" ref="G50:G87" si="5">F50*D50</f>
        <v>0</v>
      </c>
      <c r="H50" s="10"/>
      <c r="I50" s="10"/>
      <c r="K50" s="10"/>
      <c r="L50" s="21">
        <v>2</v>
      </c>
      <c r="M50" s="18">
        <v>2</v>
      </c>
      <c r="N50" s="15">
        <v>47</v>
      </c>
      <c r="O50" s="10"/>
      <c r="P50" s="15"/>
      <c r="Q50" s="15">
        <f t="shared" ref="Q50:Q87" si="6">P50*N50</f>
        <v>0</v>
      </c>
    </row>
    <row r="51" spans="1:17">
      <c r="A51" s="10"/>
      <c r="B51" s="21">
        <v>3</v>
      </c>
      <c r="C51" s="21">
        <v>3</v>
      </c>
      <c r="D51" s="22">
        <v>98</v>
      </c>
      <c r="E51" s="10"/>
      <c r="F51" s="22"/>
      <c r="G51" s="22">
        <f t="shared" si="5"/>
        <v>0</v>
      </c>
      <c r="H51" s="10"/>
      <c r="I51" s="10"/>
      <c r="K51" s="10"/>
      <c r="L51" s="21">
        <v>3</v>
      </c>
      <c r="M51" s="21">
        <v>3</v>
      </c>
      <c r="N51" s="22">
        <v>98</v>
      </c>
      <c r="O51" s="10"/>
      <c r="P51" s="22"/>
      <c r="Q51" s="22">
        <f t="shared" si="6"/>
        <v>0</v>
      </c>
    </row>
    <row r="52" spans="1:17">
      <c r="A52" s="10"/>
      <c r="B52" s="21">
        <v>4</v>
      </c>
      <c r="C52" s="21">
        <v>2</v>
      </c>
      <c r="D52" s="22">
        <v>90</v>
      </c>
      <c r="E52" s="10"/>
      <c r="F52" s="22"/>
      <c r="G52" s="22">
        <f t="shared" si="5"/>
        <v>0</v>
      </c>
      <c r="H52" s="10"/>
      <c r="I52" s="10"/>
      <c r="K52" s="10"/>
      <c r="L52" s="21">
        <v>4</v>
      </c>
      <c r="M52" s="21">
        <v>2</v>
      </c>
      <c r="N52" s="22">
        <v>90</v>
      </c>
      <c r="O52" s="10"/>
      <c r="P52" s="22"/>
      <c r="Q52" s="22">
        <f t="shared" si="6"/>
        <v>0</v>
      </c>
    </row>
    <row r="53" spans="1:17">
      <c r="A53" s="10"/>
      <c r="B53" s="21">
        <v>4</v>
      </c>
      <c r="C53" s="21">
        <v>3</v>
      </c>
      <c r="D53" s="22">
        <v>124</v>
      </c>
      <c r="E53" s="10"/>
      <c r="F53" s="22"/>
      <c r="G53" s="22">
        <f t="shared" si="5"/>
        <v>0</v>
      </c>
      <c r="H53" s="10"/>
      <c r="I53" s="10"/>
      <c r="K53" s="10"/>
      <c r="L53" s="21">
        <v>4</v>
      </c>
      <c r="M53" s="21">
        <v>3</v>
      </c>
      <c r="N53" s="22">
        <v>124</v>
      </c>
      <c r="O53" s="10"/>
      <c r="P53" s="22"/>
      <c r="Q53" s="22">
        <f t="shared" si="6"/>
        <v>0</v>
      </c>
    </row>
    <row r="54" spans="1:17">
      <c r="A54" s="10"/>
      <c r="B54" s="21">
        <v>4</v>
      </c>
      <c r="C54" s="21">
        <v>4</v>
      </c>
      <c r="D54" s="22">
        <v>145</v>
      </c>
      <c r="E54" s="10"/>
      <c r="F54" s="22"/>
      <c r="G54" s="22">
        <f t="shared" si="5"/>
        <v>0</v>
      </c>
      <c r="H54" s="10"/>
      <c r="I54" s="10"/>
      <c r="K54" s="10"/>
      <c r="L54" s="21">
        <v>4</v>
      </c>
      <c r="M54" s="21">
        <v>4</v>
      </c>
      <c r="N54" s="22">
        <v>145</v>
      </c>
      <c r="O54" s="10"/>
      <c r="P54" s="22"/>
      <c r="Q54" s="22">
        <f t="shared" si="6"/>
        <v>0</v>
      </c>
    </row>
    <row r="55" spans="1:17">
      <c r="A55" s="10"/>
      <c r="B55" s="21">
        <v>6</v>
      </c>
      <c r="C55" s="21">
        <v>4</v>
      </c>
      <c r="D55" s="22">
        <v>192</v>
      </c>
      <c r="E55" s="10"/>
      <c r="F55" s="22"/>
      <c r="G55" s="22">
        <f t="shared" si="5"/>
        <v>0</v>
      </c>
      <c r="H55" s="10"/>
      <c r="I55" s="10"/>
      <c r="K55" s="10"/>
      <c r="L55" s="21">
        <v>6</v>
      </c>
      <c r="M55" s="21">
        <v>4</v>
      </c>
      <c r="N55" s="22">
        <v>192</v>
      </c>
      <c r="O55" s="10"/>
      <c r="P55" s="22"/>
      <c r="Q55" s="22">
        <f t="shared" si="6"/>
        <v>0</v>
      </c>
    </row>
    <row r="56" spans="1:17">
      <c r="A56" s="10"/>
      <c r="B56" s="21">
        <v>6</v>
      </c>
      <c r="C56" s="21">
        <v>6</v>
      </c>
      <c r="D56" s="22">
        <v>224</v>
      </c>
      <c r="E56" s="10"/>
      <c r="F56" s="22"/>
      <c r="G56" s="22">
        <f t="shared" si="5"/>
        <v>0</v>
      </c>
      <c r="H56" s="10"/>
      <c r="I56" s="10"/>
      <c r="K56" s="10"/>
      <c r="L56" s="21">
        <v>6</v>
      </c>
      <c r="M56" s="21">
        <v>6</v>
      </c>
      <c r="N56" s="22">
        <v>224</v>
      </c>
      <c r="O56" s="10"/>
      <c r="P56" s="22"/>
      <c r="Q56" s="22">
        <f t="shared" si="6"/>
        <v>0</v>
      </c>
    </row>
    <row r="57" spans="1:17">
      <c r="A57" s="10"/>
      <c r="B57" s="21">
        <v>8</v>
      </c>
      <c r="C57" s="21">
        <v>4</v>
      </c>
      <c r="D57" s="22">
        <v>255</v>
      </c>
      <c r="E57" s="10"/>
      <c r="F57" s="22"/>
      <c r="G57" s="22">
        <f t="shared" si="5"/>
        <v>0</v>
      </c>
      <c r="H57" s="10"/>
      <c r="I57" s="10"/>
      <c r="K57" s="10"/>
      <c r="L57" s="21">
        <v>8</v>
      </c>
      <c r="M57" s="21">
        <v>4</v>
      </c>
      <c r="N57" s="22">
        <v>255</v>
      </c>
      <c r="O57" s="10"/>
      <c r="P57" s="22"/>
      <c r="Q57" s="22">
        <f t="shared" si="6"/>
        <v>0</v>
      </c>
    </row>
    <row r="58" spans="1:17">
      <c r="A58" s="10"/>
      <c r="B58" s="21">
        <v>8</v>
      </c>
      <c r="C58" s="21">
        <v>6</v>
      </c>
      <c r="D58" s="22">
        <v>287</v>
      </c>
      <c r="E58" s="10"/>
      <c r="F58" s="22"/>
      <c r="G58" s="22">
        <f t="shared" si="5"/>
        <v>0</v>
      </c>
      <c r="H58" s="10"/>
      <c r="I58" s="10"/>
      <c r="K58" s="10"/>
      <c r="L58" s="21">
        <v>8</v>
      </c>
      <c r="M58" s="21">
        <v>6</v>
      </c>
      <c r="N58" s="22">
        <v>287</v>
      </c>
      <c r="O58" s="10"/>
      <c r="P58" s="22"/>
      <c r="Q58" s="22">
        <f t="shared" si="6"/>
        <v>0</v>
      </c>
    </row>
    <row r="59" spans="1:17">
      <c r="A59" s="10"/>
      <c r="B59" s="21">
        <v>8</v>
      </c>
      <c r="C59" s="21">
        <v>8</v>
      </c>
      <c r="D59" s="22">
        <v>335</v>
      </c>
      <c r="E59" s="10"/>
      <c r="F59" s="22"/>
      <c r="G59" s="22">
        <f t="shared" si="5"/>
        <v>0</v>
      </c>
      <c r="H59" s="10"/>
      <c r="I59" s="10"/>
      <c r="K59" s="10"/>
      <c r="L59" s="21">
        <v>8</v>
      </c>
      <c r="M59" s="21">
        <v>8</v>
      </c>
      <c r="N59" s="22">
        <v>335</v>
      </c>
      <c r="O59" s="10"/>
      <c r="P59" s="22"/>
      <c r="Q59" s="22">
        <f t="shared" si="6"/>
        <v>0</v>
      </c>
    </row>
    <row r="60" spans="1:17">
      <c r="A60" s="10"/>
      <c r="B60" s="21">
        <v>10</v>
      </c>
      <c r="C60" s="21">
        <v>4</v>
      </c>
      <c r="D60" s="22">
        <v>340</v>
      </c>
      <c r="E60" s="10"/>
      <c r="F60" s="22"/>
      <c r="G60" s="22">
        <f t="shared" si="5"/>
        <v>0</v>
      </c>
      <c r="H60" s="10"/>
      <c r="I60" s="10"/>
      <c r="K60" s="10"/>
      <c r="L60" s="21">
        <v>10</v>
      </c>
      <c r="M60" s="21">
        <v>4</v>
      </c>
      <c r="N60" s="22">
        <v>340</v>
      </c>
      <c r="O60" s="10"/>
      <c r="P60" s="22"/>
      <c r="Q60" s="22">
        <f t="shared" si="6"/>
        <v>0</v>
      </c>
    </row>
    <row r="61" spans="1:17">
      <c r="A61" s="10"/>
      <c r="B61" s="21">
        <v>10</v>
      </c>
      <c r="C61" s="21">
        <v>6</v>
      </c>
      <c r="D61" s="22">
        <v>377</v>
      </c>
      <c r="E61" s="10"/>
      <c r="F61" s="22"/>
      <c r="G61" s="22">
        <f t="shared" si="5"/>
        <v>0</v>
      </c>
      <c r="H61" s="10"/>
      <c r="I61" s="10"/>
      <c r="K61" s="10"/>
      <c r="L61" s="21">
        <v>10</v>
      </c>
      <c r="M61" s="21">
        <v>6</v>
      </c>
      <c r="N61" s="22">
        <v>377</v>
      </c>
      <c r="O61" s="10"/>
      <c r="P61" s="22"/>
      <c r="Q61" s="22">
        <f t="shared" si="6"/>
        <v>0</v>
      </c>
    </row>
    <row r="62" spans="1:17">
      <c r="A62" s="10"/>
      <c r="B62" s="21">
        <v>10</v>
      </c>
      <c r="C62" s="21">
        <v>8</v>
      </c>
      <c r="D62" s="22">
        <v>420</v>
      </c>
      <c r="E62" s="10"/>
      <c r="F62" s="22"/>
      <c r="G62" s="22">
        <f t="shared" si="5"/>
        <v>0</v>
      </c>
      <c r="H62" s="10"/>
      <c r="I62" s="10"/>
      <c r="K62" s="10"/>
      <c r="L62" s="21">
        <v>10</v>
      </c>
      <c r="M62" s="21">
        <v>8</v>
      </c>
      <c r="N62" s="22">
        <v>420</v>
      </c>
      <c r="O62" s="10"/>
      <c r="P62" s="22"/>
      <c r="Q62" s="22">
        <f t="shared" si="6"/>
        <v>0</v>
      </c>
    </row>
    <row r="63" spans="1:17">
      <c r="A63" s="10"/>
      <c r="B63" s="21">
        <v>10</v>
      </c>
      <c r="C63" s="21">
        <v>10</v>
      </c>
      <c r="D63" s="22">
        <v>500</v>
      </c>
      <c r="E63" s="10"/>
      <c r="F63" s="22"/>
      <c r="G63" s="22">
        <f t="shared" si="5"/>
        <v>0</v>
      </c>
      <c r="H63" s="10"/>
      <c r="I63" s="10"/>
      <c r="K63" s="10"/>
      <c r="L63" s="21">
        <v>10</v>
      </c>
      <c r="M63" s="21">
        <v>10</v>
      </c>
      <c r="N63" s="22">
        <v>500</v>
      </c>
      <c r="O63" s="10"/>
      <c r="P63" s="22"/>
      <c r="Q63" s="22">
        <f t="shared" si="6"/>
        <v>0</v>
      </c>
    </row>
    <row r="64" spans="1:17">
      <c r="A64" s="10"/>
      <c r="B64" s="21">
        <v>12</v>
      </c>
      <c r="C64" s="21">
        <v>4</v>
      </c>
      <c r="D64" s="22">
        <v>440</v>
      </c>
      <c r="E64" s="10"/>
      <c r="F64" s="22"/>
      <c r="G64" s="22">
        <f t="shared" si="5"/>
        <v>0</v>
      </c>
      <c r="H64" s="10"/>
      <c r="I64" s="10"/>
      <c r="K64" s="10"/>
      <c r="L64" s="21">
        <v>12</v>
      </c>
      <c r="M64" s="21">
        <v>4</v>
      </c>
      <c r="N64" s="22">
        <v>440</v>
      </c>
      <c r="O64" s="10"/>
      <c r="P64" s="22"/>
      <c r="Q64" s="22">
        <f t="shared" si="6"/>
        <v>0</v>
      </c>
    </row>
    <row r="65" spans="1:17">
      <c r="A65" s="10"/>
      <c r="B65" s="21">
        <v>12</v>
      </c>
      <c r="C65" s="21">
        <v>6</v>
      </c>
      <c r="D65" s="22">
        <v>472</v>
      </c>
      <c r="E65" s="10"/>
      <c r="F65" s="22"/>
      <c r="G65" s="22">
        <f t="shared" si="5"/>
        <v>0</v>
      </c>
      <c r="H65" s="10"/>
      <c r="I65" s="10"/>
      <c r="K65" s="10"/>
      <c r="L65" s="21">
        <v>12</v>
      </c>
      <c r="M65" s="21">
        <v>6</v>
      </c>
      <c r="N65" s="22">
        <v>472</v>
      </c>
      <c r="O65" s="10"/>
      <c r="P65" s="22"/>
      <c r="Q65" s="22">
        <f t="shared" si="6"/>
        <v>0</v>
      </c>
    </row>
    <row r="66" spans="1:17">
      <c r="A66" s="10"/>
      <c r="B66" s="21">
        <v>12</v>
      </c>
      <c r="C66" s="21">
        <v>8</v>
      </c>
      <c r="D66" s="22">
        <v>515</v>
      </c>
      <c r="E66" s="10"/>
      <c r="F66" s="22"/>
      <c r="G66" s="22">
        <f t="shared" si="5"/>
        <v>0</v>
      </c>
      <c r="H66" s="10"/>
      <c r="I66" s="10"/>
      <c r="K66" s="10"/>
      <c r="L66" s="21">
        <v>12</v>
      </c>
      <c r="M66" s="21">
        <v>8</v>
      </c>
      <c r="N66" s="22">
        <v>515</v>
      </c>
      <c r="O66" s="10"/>
      <c r="P66" s="22"/>
      <c r="Q66" s="22">
        <f t="shared" si="6"/>
        <v>0</v>
      </c>
    </row>
    <row r="67" spans="1:17">
      <c r="A67" s="10"/>
      <c r="B67" s="21">
        <v>12</v>
      </c>
      <c r="C67" s="21">
        <v>10</v>
      </c>
      <c r="D67" s="22">
        <v>600</v>
      </c>
      <c r="E67" s="10"/>
      <c r="F67" s="22"/>
      <c r="G67" s="22">
        <f t="shared" si="5"/>
        <v>0</v>
      </c>
      <c r="H67" s="10"/>
      <c r="I67" s="10"/>
      <c r="K67" s="10"/>
      <c r="L67" s="21">
        <v>12</v>
      </c>
      <c r="M67" s="21">
        <v>10</v>
      </c>
      <c r="N67" s="22">
        <v>600</v>
      </c>
      <c r="O67" s="10"/>
      <c r="P67" s="22"/>
      <c r="Q67" s="22">
        <f t="shared" si="6"/>
        <v>0</v>
      </c>
    </row>
    <row r="68" spans="1:17">
      <c r="A68" s="10"/>
      <c r="B68" s="21">
        <v>12</v>
      </c>
      <c r="C68" s="21">
        <v>12</v>
      </c>
      <c r="D68" s="22">
        <v>655</v>
      </c>
      <c r="E68" s="10"/>
      <c r="F68" s="22"/>
      <c r="G68" s="22">
        <f t="shared" si="5"/>
        <v>0</v>
      </c>
      <c r="H68" s="10"/>
      <c r="I68" s="10"/>
      <c r="K68" s="10"/>
      <c r="L68" s="21">
        <v>12</v>
      </c>
      <c r="M68" s="21">
        <v>12</v>
      </c>
      <c r="N68" s="22">
        <v>655</v>
      </c>
      <c r="O68" s="10"/>
      <c r="P68" s="22"/>
      <c r="Q68" s="22">
        <f t="shared" si="6"/>
        <v>0</v>
      </c>
    </row>
    <row r="69" spans="1:17">
      <c r="A69" s="10"/>
      <c r="B69" s="21">
        <v>16</v>
      </c>
      <c r="C69" s="21">
        <v>4</v>
      </c>
      <c r="D69" s="22">
        <v>760</v>
      </c>
      <c r="E69" s="10"/>
      <c r="F69" s="22"/>
      <c r="G69" s="22">
        <f t="shared" si="5"/>
        <v>0</v>
      </c>
      <c r="H69" s="10"/>
      <c r="I69" s="10"/>
      <c r="K69" s="10"/>
      <c r="L69" s="21">
        <v>16</v>
      </c>
      <c r="M69" s="21">
        <v>4</v>
      </c>
      <c r="N69" s="22">
        <v>760</v>
      </c>
      <c r="O69" s="10"/>
      <c r="P69" s="22"/>
      <c r="Q69" s="22">
        <f t="shared" si="6"/>
        <v>0</v>
      </c>
    </row>
    <row r="70" spans="1:17">
      <c r="A70" s="10"/>
      <c r="B70" s="21">
        <v>16</v>
      </c>
      <c r="C70" s="21">
        <v>6</v>
      </c>
      <c r="D70" s="22">
        <v>792</v>
      </c>
      <c r="E70" s="10"/>
      <c r="F70" s="22"/>
      <c r="G70" s="22">
        <f t="shared" si="5"/>
        <v>0</v>
      </c>
      <c r="H70" s="10"/>
      <c r="I70" s="10"/>
      <c r="K70" s="10"/>
      <c r="L70" s="21">
        <v>16</v>
      </c>
      <c r="M70" s="21">
        <v>6</v>
      </c>
      <c r="N70" s="22">
        <v>792</v>
      </c>
      <c r="O70" s="10"/>
      <c r="P70" s="22"/>
      <c r="Q70" s="22">
        <f t="shared" si="6"/>
        <v>0</v>
      </c>
    </row>
    <row r="71" spans="1:17">
      <c r="A71" s="10"/>
      <c r="B71" s="21">
        <v>16</v>
      </c>
      <c r="C71" s="21">
        <v>8</v>
      </c>
      <c r="D71" s="22">
        <v>835</v>
      </c>
      <c r="E71" s="10"/>
      <c r="F71" s="22"/>
      <c r="G71" s="22">
        <f t="shared" si="5"/>
        <v>0</v>
      </c>
      <c r="H71" s="10"/>
      <c r="I71" s="10"/>
      <c r="K71" s="10"/>
      <c r="L71" s="21">
        <v>16</v>
      </c>
      <c r="M71" s="21">
        <v>8</v>
      </c>
      <c r="N71" s="22">
        <v>835</v>
      </c>
      <c r="O71" s="10"/>
      <c r="P71" s="22"/>
      <c r="Q71" s="22">
        <f t="shared" si="6"/>
        <v>0</v>
      </c>
    </row>
    <row r="72" spans="1:17">
      <c r="A72" s="10"/>
      <c r="B72" s="21">
        <v>16</v>
      </c>
      <c r="C72" s="21">
        <v>10</v>
      </c>
      <c r="D72" s="22">
        <v>880</v>
      </c>
      <c r="E72" s="10"/>
      <c r="F72" s="22"/>
      <c r="G72" s="22">
        <f t="shared" si="5"/>
        <v>0</v>
      </c>
      <c r="H72" s="10"/>
      <c r="I72" s="10"/>
      <c r="K72" s="10"/>
      <c r="L72" s="21">
        <v>16</v>
      </c>
      <c r="M72" s="21">
        <v>10</v>
      </c>
      <c r="N72" s="22">
        <v>880</v>
      </c>
      <c r="O72" s="10"/>
      <c r="P72" s="22"/>
      <c r="Q72" s="22">
        <f t="shared" si="6"/>
        <v>0</v>
      </c>
    </row>
    <row r="73" spans="1:17">
      <c r="A73" s="10"/>
      <c r="B73" s="21">
        <v>16</v>
      </c>
      <c r="C73" s="21">
        <v>12</v>
      </c>
      <c r="D73" s="22">
        <v>935</v>
      </c>
      <c r="E73" s="10"/>
      <c r="F73" s="22"/>
      <c r="G73" s="22">
        <f t="shared" si="5"/>
        <v>0</v>
      </c>
      <c r="H73" s="10"/>
      <c r="I73" s="10"/>
      <c r="K73" s="10"/>
      <c r="L73" s="21">
        <v>16</v>
      </c>
      <c r="M73" s="21">
        <v>12</v>
      </c>
      <c r="N73" s="22">
        <v>935</v>
      </c>
      <c r="O73" s="10"/>
      <c r="P73" s="22"/>
      <c r="Q73" s="22">
        <f t="shared" si="6"/>
        <v>0</v>
      </c>
    </row>
    <row r="74" spans="1:17">
      <c r="A74" s="10"/>
      <c r="B74" s="21">
        <v>16</v>
      </c>
      <c r="C74" s="21">
        <v>16</v>
      </c>
      <c r="D74" s="22">
        <v>1115</v>
      </c>
      <c r="E74" s="10"/>
      <c r="F74" s="22"/>
      <c r="G74" s="22">
        <f t="shared" si="5"/>
        <v>0</v>
      </c>
      <c r="H74" s="10"/>
      <c r="I74" s="10"/>
      <c r="K74" s="10"/>
      <c r="L74" s="21">
        <v>16</v>
      </c>
      <c r="M74" s="21">
        <v>16</v>
      </c>
      <c r="N74" s="22">
        <v>1115</v>
      </c>
      <c r="O74" s="10"/>
      <c r="P74" s="22"/>
      <c r="Q74" s="22">
        <f t="shared" si="6"/>
        <v>0</v>
      </c>
    </row>
    <row r="75" spans="1:17">
      <c r="A75" s="10"/>
      <c r="B75" s="21">
        <v>20</v>
      </c>
      <c r="C75" s="21">
        <v>6</v>
      </c>
      <c r="D75" s="22">
        <v>1067</v>
      </c>
      <c r="E75" s="10"/>
      <c r="F75" s="22"/>
      <c r="G75" s="22">
        <f t="shared" si="5"/>
        <v>0</v>
      </c>
      <c r="H75" s="10"/>
      <c r="I75" s="10"/>
      <c r="K75" s="10"/>
      <c r="L75" s="21">
        <v>20</v>
      </c>
      <c r="M75" s="21">
        <v>6</v>
      </c>
      <c r="N75" s="22">
        <v>1067</v>
      </c>
      <c r="O75" s="10"/>
      <c r="P75" s="22"/>
      <c r="Q75" s="22">
        <f t="shared" si="6"/>
        <v>0</v>
      </c>
    </row>
    <row r="76" spans="1:17">
      <c r="A76" s="10"/>
      <c r="B76" s="21">
        <v>20</v>
      </c>
      <c r="C76" s="21">
        <v>8</v>
      </c>
      <c r="D76" s="22">
        <v>1110</v>
      </c>
      <c r="E76" s="10"/>
      <c r="F76" s="22"/>
      <c r="G76" s="22">
        <f t="shared" si="5"/>
        <v>0</v>
      </c>
      <c r="H76" s="10"/>
      <c r="I76" s="10"/>
      <c r="K76" s="10"/>
      <c r="L76" s="21">
        <v>20</v>
      </c>
      <c r="M76" s="21">
        <v>8</v>
      </c>
      <c r="N76" s="22">
        <v>1110</v>
      </c>
      <c r="O76" s="10"/>
      <c r="P76" s="22"/>
      <c r="Q76" s="22">
        <f t="shared" si="6"/>
        <v>0</v>
      </c>
    </row>
    <row r="77" spans="1:17">
      <c r="A77" s="10"/>
      <c r="B77" s="21">
        <v>20</v>
      </c>
      <c r="C77" s="21">
        <v>10</v>
      </c>
      <c r="D77" s="22">
        <v>1150</v>
      </c>
      <c r="E77" s="10"/>
      <c r="F77" s="22"/>
      <c r="G77" s="22">
        <f t="shared" si="5"/>
        <v>0</v>
      </c>
      <c r="H77" s="10"/>
      <c r="I77" s="10"/>
      <c r="K77" s="10"/>
      <c r="L77" s="21">
        <v>20</v>
      </c>
      <c r="M77" s="21">
        <v>10</v>
      </c>
      <c r="N77" s="22">
        <v>1150</v>
      </c>
      <c r="O77" s="10"/>
      <c r="P77" s="22"/>
      <c r="Q77" s="22">
        <f t="shared" si="6"/>
        <v>0</v>
      </c>
    </row>
    <row r="78" spans="1:17">
      <c r="A78" s="10"/>
      <c r="B78" s="21">
        <v>20</v>
      </c>
      <c r="C78" s="21">
        <v>12</v>
      </c>
      <c r="D78" s="22">
        <v>1205</v>
      </c>
      <c r="E78" s="10"/>
      <c r="F78" s="22"/>
      <c r="G78" s="22">
        <f t="shared" si="5"/>
        <v>0</v>
      </c>
      <c r="H78" s="10"/>
      <c r="I78" s="10"/>
      <c r="K78" s="10"/>
      <c r="L78" s="21">
        <v>20</v>
      </c>
      <c r="M78" s="21">
        <v>12</v>
      </c>
      <c r="N78" s="22">
        <v>1205</v>
      </c>
      <c r="O78" s="10"/>
      <c r="P78" s="22"/>
      <c r="Q78" s="22">
        <f t="shared" si="6"/>
        <v>0</v>
      </c>
    </row>
    <row r="79" spans="1:17">
      <c r="A79" s="10"/>
      <c r="B79" s="21">
        <v>20</v>
      </c>
      <c r="C79" s="21">
        <v>16</v>
      </c>
      <c r="D79" s="22">
        <v>1525</v>
      </c>
      <c r="E79" s="10"/>
      <c r="F79" s="22"/>
      <c r="G79" s="22">
        <f t="shared" si="5"/>
        <v>0</v>
      </c>
      <c r="H79" s="10"/>
      <c r="I79" s="10"/>
      <c r="K79" s="10"/>
      <c r="L79" s="21">
        <v>20</v>
      </c>
      <c r="M79" s="21">
        <v>16</v>
      </c>
      <c r="N79" s="22">
        <v>1525</v>
      </c>
      <c r="O79" s="10"/>
      <c r="P79" s="22"/>
      <c r="Q79" s="22">
        <f t="shared" si="6"/>
        <v>0</v>
      </c>
    </row>
    <row r="80" spans="1:17">
      <c r="A80" s="10"/>
      <c r="B80" s="21">
        <v>20</v>
      </c>
      <c r="C80" s="21">
        <v>20</v>
      </c>
      <c r="D80" s="22">
        <v>1755</v>
      </c>
      <c r="E80" s="10"/>
      <c r="F80" s="22"/>
      <c r="G80" s="22">
        <f t="shared" si="5"/>
        <v>0</v>
      </c>
      <c r="H80" s="10"/>
      <c r="I80" s="10"/>
      <c r="K80" s="10"/>
      <c r="L80" s="21">
        <v>20</v>
      </c>
      <c r="M80" s="21">
        <v>20</v>
      </c>
      <c r="N80" s="22">
        <v>1755</v>
      </c>
      <c r="O80" s="10"/>
      <c r="P80" s="22"/>
      <c r="Q80" s="22">
        <f t="shared" si="6"/>
        <v>0</v>
      </c>
    </row>
    <row r="81" spans="1:17">
      <c r="A81" s="10"/>
      <c r="B81" s="21">
        <v>24</v>
      </c>
      <c r="C81" s="21">
        <v>6</v>
      </c>
      <c r="D81" s="22">
        <v>1422</v>
      </c>
      <c r="E81" s="10"/>
      <c r="F81" s="22"/>
      <c r="G81" s="22">
        <f t="shared" si="5"/>
        <v>0</v>
      </c>
      <c r="H81" s="10"/>
      <c r="I81" s="10"/>
      <c r="K81" s="10"/>
      <c r="L81" s="21">
        <v>24</v>
      </c>
      <c r="M81" s="21">
        <v>6</v>
      </c>
      <c r="N81" s="22">
        <v>1422</v>
      </c>
      <c r="O81" s="10"/>
      <c r="P81" s="22"/>
      <c r="Q81" s="22">
        <f t="shared" si="6"/>
        <v>0</v>
      </c>
    </row>
    <row r="82" spans="1:17">
      <c r="A82" s="10"/>
      <c r="B82" s="21">
        <v>24</v>
      </c>
      <c r="C82" s="21">
        <v>8</v>
      </c>
      <c r="D82" s="22">
        <v>1460</v>
      </c>
      <c r="E82" s="10"/>
      <c r="F82" s="22"/>
      <c r="G82" s="22">
        <f t="shared" si="5"/>
        <v>0</v>
      </c>
      <c r="H82" s="10"/>
      <c r="I82" s="10"/>
      <c r="K82" s="10"/>
      <c r="L82" s="21">
        <v>24</v>
      </c>
      <c r="M82" s="21">
        <v>8</v>
      </c>
      <c r="N82" s="22">
        <v>1460</v>
      </c>
      <c r="O82" s="10"/>
      <c r="P82" s="22"/>
      <c r="Q82" s="22">
        <f t="shared" si="6"/>
        <v>0</v>
      </c>
    </row>
    <row r="83" spans="1:17">
      <c r="A83" s="10"/>
      <c r="B83" s="21">
        <v>24</v>
      </c>
      <c r="C83" s="21">
        <v>10</v>
      </c>
      <c r="D83" s="22">
        <v>1500</v>
      </c>
      <c r="E83" s="10"/>
      <c r="F83" s="22"/>
      <c r="G83" s="22">
        <f t="shared" si="5"/>
        <v>0</v>
      </c>
      <c r="H83" s="10"/>
      <c r="I83" s="10"/>
      <c r="K83" s="10"/>
      <c r="L83" s="21">
        <v>24</v>
      </c>
      <c r="M83" s="21">
        <v>10</v>
      </c>
      <c r="N83" s="22">
        <v>1500</v>
      </c>
      <c r="O83" s="10"/>
      <c r="P83" s="22"/>
      <c r="Q83" s="22">
        <f t="shared" si="6"/>
        <v>0</v>
      </c>
    </row>
    <row r="84" spans="1:17">
      <c r="A84" s="10"/>
      <c r="B84" s="21">
        <v>24</v>
      </c>
      <c r="C84" s="21">
        <v>12</v>
      </c>
      <c r="D84" s="22">
        <v>1550</v>
      </c>
      <c r="E84" s="10"/>
      <c r="F84" s="22"/>
      <c r="G84" s="22">
        <f t="shared" si="5"/>
        <v>0</v>
      </c>
      <c r="H84" s="10"/>
      <c r="I84" s="10"/>
      <c r="K84" s="10"/>
      <c r="L84" s="21">
        <v>24</v>
      </c>
      <c r="M84" s="21">
        <v>12</v>
      </c>
      <c r="N84" s="22">
        <v>1550</v>
      </c>
      <c r="O84" s="10"/>
      <c r="P84" s="22"/>
      <c r="Q84" s="22">
        <f t="shared" si="6"/>
        <v>0</v>
      </c>
    </row>
    <row r="85" spans="1:17">
      <c r="A85" s="10"/>
      <c r="B85" s="21">
        <v>24</v>
      </c>
      <c r="C85" s="21">
        <v>16</v>
      </c>
      <c r="D85" s="22">
        <v>1695</v>
      </c>
      <c r="E85" s="10"/>
      <c r="F85" s="22"/>
      <c r="G85" s="22">
        <f t="shared" si="5"/>
        <v>0</v>
      </c>
      <c r="H85" s="10"/>
      <c r="I85" s="10"/>
      <c r="K85" s="10"/>
      <c r="L85" s="21">
        <v>24</v>
      </c>
      <c r="M85" s="21">
        <v>16</v>
      </c>
      <c r="N85" s="22">
        <v>1695</v>
      </c>
      <c r="O85" s="10"/>
      <c r="P85" s="22"/>
      <c r="Q85" s="22">
        <f t="shared" si="6"/>
        <v>0</v>
      </c>
    </row>
    <row r="86" spans="1:17">
      <c r="A86" s="10"/>
      <c r="B86" s="21">
        <v>24</v>
      </c>
      <c r="C86" s="21">
        <v>20</v>
      </c>
      <c r="D86" s="22">
        <v>2345</v>
      </c>
      <c r="E86" s="10"/>
      <c r="F86" s="22"/>
      <c r="G86" s="22">
        <f t="shared" si="5"/>
        <v>0</v>
      </c>
      <c r="H86" s="10"/>
      <c r="I86" s="10"/>
      <c r="K86" s="10"/>
      <c r="L86" s="21">
        <v>24</v>
      </c>
      <c r="M86" s="21">
        <v>20</v>
      </c>
      <c r="N86" s="22">
        <v>2345</v>
      </c>
      <c r="O86" s="10"/>
      <c r="P86" s="22"/>
      <c r="Q86" s="22">
        <f t="shared" si="6"/>
        <v>0</v>
      </c>
    </row>
    <row r="87" spans="1:17" ht="15.75" thickBot="1">
      <c r="A87" s="10"/>
      <c r="B87" s="21">
        <v>24</v>
      </c>
      <c r="C87" s="30">
        <v>24</v>
      </c>
      <c r="D87" s="31">
        <v>2575</v>
      </c>
      <c r="E87" s="10"/>
      <c r="F87" s="31"/>
      <c r="G87" s="31">
        <f t="shared" si="5"/>
        <v>0</v>
      </c>
      <c r="H87" s="10"/>
      <c r="I87" s="10"/>
      <c r="K87" s="10"/>
      <c r="L87" s="21">
        <v>24</v>
      </c>
      <c r="M87" s="30">
        <v>24</v>
      </c>
      <c r="N87" s="31">
        <v>2575</v>
      </c>
      <c r="O87" s="10"/>
      <c r="P87" s="31"/>
      <c r="Q87" s="31">
        <f t="shared" si="6"/>
        <v>0</v>
      </c>
    </row>
    <row r="88" spans="1:17">
      <c r="A88" s="10"/>
      <c r="B88" s="32"/>
      <c r="C88" s="32"/>
      <c r="D88" s="33" t="s">
        <v>46</v>
      </c>
      <c r="E88" s="32"/>
      <c r="F88" s="34"/>
      <c r="G88" s="34">
        <f>SUM(G50:G87)</f>
        <v>0</v>
      </c>
      <c r="H88" s="10"/>
      <c r="I88" s="10"/>
      <c r="K88" s="10"/>
      <c r="L88" s="32"/>
      <c r="M88" s="32"/>
      <c r="N88" s="33" t="s">
        <v>46</v>
      </c>
      <c r="O88" s="32"/>
      <c r="P88" s="34"/>
      <c r="Q88" s="34">
        <f>SUM(Q50:Q87)</f>
        <v>0</v>
      </c>
    </row>
    <row r="89" spans="1:17">
      <c r="A89" s="10"/>
      <c r="B89" s="10"/>
      <c r="C89" s="10"/>
      <c r="D89" s="10"/>
      <c r="E89" s="10"/>
      <c r="F89" s="11"/>
      <c r="G89" s="10"/>
      <c r="H89" s="10"/>
      <c r="I89" s="10"/>
      <c r="K89" s="10"/>
      <c r="L89" s="10"/>
      <c r="M89" s="10"/>
      <c r="N89" s="10"/>
      <c r="O89" s="10"/>
      <c r="P89" s="11"/>
      <c r="Q89" s="10"/>
    </row>
    <row r="90" spans="1:17" ht="15.75">
      <c r="A90" s="10"/>
      <c r="B90" s="10"/>
      <c r="C90" s="10"/>
      <c r="D90" s="12" t="s">
        <v>48</v>
      </c>
      <c r="E90" s="10"/>
      <c r="F90" s="11"/>
      <c r="G90" s="10"/>
      <c r="H90" s="10"/>
      <c r="I90" s="10"/>
      <c r="K90" s="10"/>
      <c r="L90" s="10"/>
      <c r="M90" s="10"/>
      <c r="N90" s="12" t="s">
        <v>48</v>
      </c>
      <c r="O90" s="10"/>
      <c r="P90" s="11"/>
      <c r="Q90" s="10"/>
    </row>
    <row r="91" spans="1:17">
      <c r="A91" s="10"/>
      <c r="B91" s="10"/>
      <c r="C91" s="13" t="s">
        <v>40</v>
      </c>
      <c r="D91" s="35" t="s">
        <v>41</v>
      </c>
      <c r="E91" s="16"/>
      <c r="F91" s="35" t="s">
        <v>42</v>
      </c>
      <c r="G91" s="35" t="s">
        <v>43</v>
      </c>
      <c r="H91" s="10"/>
      <c r="I91" s="10"/>
      <c r="K91" s="10"/>
      <c r="L91" s="10"/>
      <c r="M91" s="13" t="s">
        <v>40</v>
      </c>
      <c r="N91" s="35" t="s">
        <v>41</v>
      </c>
      <c r="O91" s="16"/>
      <c r="P91" s="35" t="s">
        <v>42</v>
      </c>
      <c r="Q91" s="35" t="s">
        <v>43</v>
      </c>
    </row>
    <row r="92" spans="1:17">
      <c r="A92" s="10"/>
      <c r="B92" s="11"/>
      <c r="C92" s="18">
        <v>2</v>
      </c>
      <c r="D92" s="14">
        <v>22</v>
      </c>
      <c r="E92" s="11"/>
      <c r="F92" s="14"/>
      <c r="G92" s="15">
        <f t="shared" ref="G92:G101" si="7">F92*D92</f>
        <v>0</v>
      </c>
      <c r="H92" s="10"/>
      <c r="I92" s="10"/>
      <c r="K92" s="10"/>
      <c r="L92" s="11"/>
      <c r="M92" s="18">
        <v>2</v>
      </c>
      <c r="N92" s="14">
        <v>22</v>
      </c>
      <c r="O92" s="11"/>
      <c r="P92" s="14"/>
      <c r="Q92" s="15">
        <f t="shared" ref="Q92:Q101" si="8">P92*N92</f>
        <v>0</v>
      </c>
    </row>
    <row r="93" spans="1:17">
      <c r="A93" s="10"/>
      <c r="B93" s="10"/>
      <c r="C93" s="21">
        <v>3</v>
      </c>
      <c r="D93" s="22">
        <v>49</v>
      </c>
      <c r="E93" s="10"/>
      <c r="F93" s="22"/>
      <c r="G93" s="22">
        <f t="shared" si="7"/>
        <v>0</v>
      </c>
      <c r="H93" s="10"/>
      <c r="I93" s="10"/>
      <c r="K93" s="10"/>
      <c r="L93" s="10"/>
      <c r="M93" s="21">
        <v>3</v>
      </c>
      <c r="N93" s="22">
        <v>49</v>
      </c>
      <c r="O93" s="10"/>
      <c r="P93" s="22"/>
      <c r="Q93" s="22">
        <f t="shared" si="8"/>
        <v>0</v>
      </c>
    </row>
    <row r="94" spans="1:17">
      <c r="A94" s="10"/>
      <c r="B94" s="10"/>
      <c r="C94" s="21">
        <v>4</v>
      </c>
      <c r="D94" s="22">
        <v>75</v>
      </c>
      <c r="E94" s="10"/>
      <c r="F94" s="22"/>
      <c r="G94" s="22">
        <f t="shared" si="7"/>
        <v>0</v>
      </c>
      <c r="H94" s="10"/>
      <c r="I94" s="10"/>
      <c r="K94" s="10"/>
      <c r="L94" s="10"/>
      <c r="M94" s="21">
        <v>4</v>
      </c>
      <c r="N94" s="22">
        <v>75</v>
      </c>
      <c r="O94" s="10"/>
      <c r="P94" s="22"/>
      <c r="Q94" s="22">
        <f t="shared" si="8"/>
        <v>0</v>
      </c>
    </row>
    <row r="95" spans="1:17">
      <c r="A95" s="10"/>
      <c r="B95" s="10"/>
      <c r="C95" s="21">
        <v>6</v>
      </c>
      <c r="D95" s="22">
        <v>117</v>
      </c>
      <c r="E95" s="10"/>
      <c r="F95" s="22"/>
      <c r="G95" s="22">
        <f t="shared" si="7"/>
        <v>0</v>
      </c>
      <c r="H95" s="10"/>
      <c r="I95" s="10"/>
      <c r="K95" s="10"/>
      <c r="L95" s="10"/>
      <c r="M95" s="21">
        <v>6</v>
      </c>
      <c r="N95" s="22">
        <v>117</v>
      </c>
      <c r="O95" s="10"/>
      <c r="P95" s="22"/>
      <c r="Q95" s="22">
        <f t="shared" si="8"/>
        <v>0</v>
      </c>
    </row>
    <row r="96" spans="1:17">
      <c r="A96" s="10"/>
      <c r="B96" s="10"/>
      <c r="C96" s="21">
        <v>8</v>
      </c>
      <c r="D96" s="22">
        <v>175</v>
      </c>
      <c r="E96" s="10"/>
      <c r="F96" s="22"/>
      <c r="G96" s="22">
        <f t="shared" si="7"/>
        <v>0</v>
      </c>
      <c r="H96" s="10"/>
      <c r="I96" s="10"/>
      <c r="K96" s="10"/>
      <c r="L96" s="10"/>
      <c r="M96" s="21">
        <v>8</v>
      </c>
      <c r="N96" s="22">
        <v>175</v>
      </c>
      <c r="O96" s="10"/>
      <c r="P96" s="22"/>
      <c r="Q96" s="22">
        <f t="shared" si="8"/>
        <v>0</v>
      </c>
    </row>
    <row r="97" spans="1:17">
      <c r="A97" s="10"/>
      <c r="B97" s="10"/>
      <c r="C97" s="21">
        <v>10</v>
      </c>
      <c r="D97" s="22">
        <v>250</v>
      </c>
      <c r="E97" s="10"/>
      <c r="F97" s="22"/>
      <c r="G97" s="22">
        <f t="shared" si="7"/>
        <v>0</v>
      </c>
      <c r="H97" s="10"/>
      <c r="I97" s="10"/>
      <c r="K97" s="10"/>
      <c r="L97" s="10"/>
      <c r="M97" s="21">
        <v>10</v>
      </c>
      <c r="N97" s="22">
        <v>250</v>
      </c>
      <c r="O97" s="10"/>
      <c r="P97" s="22"/>
      <c r="Q97" s="22">
        <f t="shared" si="8"/>
        <v>0</v>
      </c>
    </row>
    <row r="98" spans="1:17">
      <c r="A98" s="10"/>
      <c r="B98" s="10"/>
      <c r="C98" s="21">
        <v>12</v>
      </c>
      <c r="D98" s="22">
        <v>335</v>
      </c>
      <c r="E98" s="10"/>
      <c r="F98" s="22"/>
      <c r="G98" s="22">
        <f t="shared" si="7"/>
        <v>0</v>
      </c>
      <c r="H98" s="10"/>
      <c r="I98" s="10"/>
      <c r="K98" s="10"/>
      <c r="L98" s="10"/>
      <c r="M98" s="21">
        <v>12</v>
      </c>
      <c r="N98" s="22">
        <v>335</v>
      </c>
      <c r="O98" s="10"/>
      <c r="P98" s="22"/>
      <c r="Q98" s="22">
        <f t="shared" si="8"/>
        <v>0</v>
      </c>
    </row>
    <row r="99" spans="1:17">
      <c r="A99" s="10"/>
      <c r="B99" s="10"/>
      <c r="C99" s="21">
        <v>16</v>
      </c>
      <c r="D99" s="22">
        <v>600</v>
      </c>
      <c r="E99" s="10"/>
      <c r="F99" s="22"/>
      <c r="G99" s="22">
        <f t="shared" si="7"/>
        <v>0</v>
      </c>
      <c r="H99" s="10"/>
      <c r="I99" s="10"/>
      <c r="K99" s="10"/>
      <c r="L99" s="10"/>
      <c r="M99" s="21">
        <v>16</v>
      </c>
      <c r="N99" s="22">
        <v>600</v>
      </c>
      <c r="O99" s="10"/>
      <c r="P99" s="22"/>
      <c r="Q99" s="22">
        <f t="shared" si="8"/>
        <v>0</v>
      </c>
    </row>
    <row r="100" spans="1:17">
      <c r="A100" s="10"/>
      <c r="B100" s="10"/>
      <c r="C100" s="21">
        <v>20</v>
      </c>
      <c r="D100" s="22">
        <v>960</v>
      </c>
      <c r="E100" s="10"/>
      <c r="F100" s="22"/>
      <c r="G100" s="22">
        <f t="shared" si="7"/>
        <v>0</v>
      </c>
      <c r="H100" s="10"/>
      <c r="I100" s="10"/>
      <c r="K100" s="10"/>
      <c r="L100" s="10"/>
      <c r="M100" s="21">
        <v>20</v>
      </c>
      <c r="N100" s="22">
        <v>960</v>
      </c>
      <c r="O100" s="10"/>
      <c r="P100" s="22"/>
      <c r="Q100" s="22">
        <f t="shared" si="8"/>
        <v>0</v>
      </c>
    </row>
    <row r="101" spans="1:17" ht="15.75" thickBot="1">
      <c r="A101" s="10"/>
      <c r="B101" s="10"/>
      <c r="C101" s="30">
        <v>24</v>
      </c>
      <c r="D101" s="31">
        <v>1425</v>
      </c>
      <c r="E101" s="10"/>
      <c r="F101" s="31"/>
      <c r="G101" s="31">
        <f t="shared" si="7"/>
        <v>0</v>
      </c>
      <c r="H101" s="10"/>
      <c r="I101" s="10"/>
      <c r="K101" s="10"/>
      <c r="L101" s="10"/>
      <c r="M101" s="30">
        <v>24</v>
      </c>
      <c r="N101" s="31">
        <v>1425</v>
      </c>
      <c r="O101" s="10"/>
      <c r="P101" s="31"/>
      <c r="Q101" s="31">
        <f t="shared" si="8"/>
        <v>0</v>
      </c>
    </row>
    <row r="102" spans="1:17">
      <c r="A102" s="10"/>
      <c r="B102" s="10"/>
      <c r="C102" s="32"/>
      <c r="D102" s="33" t="s">
        <v>46</v>
      </c>
      <c r="E102" s="32"/>
      <c r="F102" s="34"/>
      <c r="G102" s="34">
        <f>SUM(G92:G101)</f>
        <v>0</v>
      </c>
      <c r="H102" s="10"/>
      <c r="I102" s="10"/>
      <c r="K102" s="10"/>
      <c r="L102" s="10"/>
      <c r="M102" s="32"/>
      <c r="N102" s="33" t="s">
        <v>46</v>
      </c>
      <c r="O102" s="32"/>
      <c r="P102" s="34"/>
      <c r="Q102" s="34">
        <f>SUM(Q92:Q101)</f>
        <v>0</v>
      </c>
    </row>
    <row r="103" spans="1:17">
      <c r="A103" s="10"/>
      <c r="B103" s="10"/>
      <c r="C103" s="10"/>
      <c r="D103" s="10"/>
      <c r="E103" s="10"/>
      <c r="F103" s="11"/>
      <c r="G103" s="10"/>
      <c r="H103" s="10"/>
      <c r="I103" s="10"/>
      <c r="K103" s="10"/>
      <c r="L103" s="10"/>
      <c r="M103" s="10"/>
      <c r="N103" s="10"/>
      <c r="O103" s="10"/>
      <c r="P103" s="11"/>
      <c r="Q103" s="10"/>
    </row>
    <row r="104" spans="1:17" ht="15.75">
      <c r="A104" s="10"/>
      <c r="B104" s="10"/>
      <c r="C104" s="10"/>
      <c r="D104" s="12" t="s">
        <v>49</v>
      </c>
      <c r="E104" s="10"/>
      <c r="F104" s="11"/>
      <c r="G104" s="10"/>
      <c r="H104" s="10"/>
      <c r="I104" s="10"/>
      <c r="K104" s="10"/>
      <c r="L104" s="10"/>
      <c r="M104" s="10"/>
      <c r="N104" s="12" t="s">
        <v>49</v>
      </c>
      <c r="O104" s="10"/>
      <c r="P104" s="11"/>
      <c r="Q104" s="10"/>
    </row>
    <row r="105" spans="1:17">
      <c r="A105" s="10"/>
      <c r="B105" s="10"/>
      <c r="C105" s="13" t="s">
        <v>40</v>
      </c>
      <c r="D105" s="35" t="s">
        <v>41</v>
      </c>
      <c r="E105" s="16"/>
      <c r="F105" s="35" t="s">
        <v>42</v>
      </c>
      <c r="G105" s="35" t="s">
        <v>43</v>
      </c>
      <c r="H105" s="10"/>
      <c r="I105" s="10"/>
      <c r="K105" s="10"/>
      <c r="L105" s="10"/>
      <c r="M105" s="13" t="s">
        <v>40</v>
      </c>
      <c r="N105" s="35" t="s">
        <v>41</v>
      </c>
      <c r="O105" s="16"/>
      <c r="P105" s="35" t="s">
        <v>42</v>
      </c>
      <c r="Q105" s="35" t="s">
        <v>43</v>
      </c>
    </row>
    <row r="106" spans="1:17">
      <c r="A106" s="10"/>
      <c r="B106" s="10"/>
      <c r="C106" s="15">
        <v>2</v>
      </c>
      <c r="D106" s="14">
        <v>22</v>
      </c>
      <c r="E106" s="11"/>
      <c r="F106" s="14"/>
      <c r="G106" s="15">
        <f t="shared" ref="G106:G115" si="9">F106*D106</f>
        <v>0</v>
      </c>
      <c r="H106" s="10"/>
      <c r="I106" s="10"/>
      <c r="K106" s="10"/>
      <c r="L106" s="10"/>
      <c r="M106" s="15">
        <v>2</v>
      </c>
      <c r="N106" s="14">
        <v>22</v>
      </c>
      <c r="O106" s="11"/>
      <c r="P106" s="14"/>
      <c r="Q106" s="15">
        <f t="shared" ref="Q106:Q115" si="10">P106*N106</f>
        <v>0</v>
      </c>
    </row>
    <row r="107" spans="1:17">
      <c r="A107" s="10"/>
      <c r="B107" s="10"/>
      <c r="C107" s="22">
        <v>3</v>
      </c>
      <c r="D107" s="22">
        <v>44</v>
      </c>
      <c r="E107" s="10"/>
      <c r="F107" s="22"/>
      <c r="G107" s="22">
        <f t="shared" si="9"/>
        <v>0</v>
      </c>
      <c r="H107" s="10"/>
      <c r="I107" s="10"/>
      <c r="K107" s="10"/>
      <c r="L107" s="10"/>
      <c r="M107" s="22">
        <v>3</v>
      </c>
      <c r="N107" s="22">
        <v>44</v>
      </c>
      <c r="O107" s="10"/>
      <c r="P107" s="22"/>
      <c r="Q107" s="22">
        <f t="shared" si="10"/>
        <v>0</v>
      </c>
    </row>
    <row r="108" spans="1:17">
      <c r="A108" s="10"/>
      <c r="B108" s="10"/>
      <c r="C108" s="22">
        <v>4</v>
      </c>
      <c r="D108" s="22">
        <v>70</v>
      </c>
      <c r="E108" s="10"/>
      <c r="F108" s="22"/>
      <c r="G108" s="22">
        <f t="shared" si="9"/>
        <v>0</v>
      </c>
      <c r="H108" s="10"/>
      <c r="I108" s="10"/>
      <c r="K108" s="10"/>
      <c r="L108" s="10"/>
      <c r="M108" s="22">
        <v>4</v>
      </c>
      <c r="N108" s="22">
        <v>70</v>
      </c>
      <c r="O108" s="10"/>
      <c r="P108" s="22"/>
      <c r="Q108" s="22">
        <f t="shared" si="10"/>
        <v>0</v>
      </c>
    </row>
    <row r="109" spans="1:17">
      <c r="A109" s="10"/>
      <c r="B109" s="10"/>
      <c r="C109" s="22">
        <v>6</v>
      </c>
      <c r="D109" s="22">
        <v>107</v>
      </c>
      <c r="E109" s="10"/>
      <c r="F109" s="22"/>
      <c r="G109" s="22">
        <f t="shared" si="9"/>
        <v>0</v>
      </c>
      <c r="H109" s="10"/>
      <c r="I109" s="10"/>
      <c r="K109" s="10"/>
      <c r="L109" s="10"/>
      <c r="M109" s="22">
        <v>6</v>
      </c>
      <c r="N109" s="22">
        <v>107</v>
      </c>
      <c r="O109" s="10"/>
      <c r="P109" s="22"/>
      <c r="Q109" s="22">
        <f t="shared" si="10"/>
        <v>0</v>
      </c>
    </row>
    <row r="110" spans="1:17">
      <c r="A110" s="10"/>
      <c r="B110" s="10"/>
      <c r="C110" s="22">
        <v>8</v>
      </c>
      <c r="D110" s="22">
        <v>160</v>
      </c>
      <c r="E110" s="10"/>
      <c r="F110" s="22"/>
      <c r="G110" s="22">
        <f t="shared" si="9"/>
        <v>0</v>
      </c>
      <c r="H110" s="10"/>
      <c r="I110" s="10"/>
      <c r="K110" s="10"/>
      <c r="L110" s="10"/>
      <c r="M110" s="22">
        <v>8</v>
      </c>
      <c r="N110" s="22">
        <v>160</v>
      </c>
      <c r="O110" s="10"/>
      <c r="P110" s="22"/>
      <c r="Q110" s="22">
        <f t="shared" si="10"/>
        <v>0</v>
      </c>
    </row>
    <row r="111" spans="1:17">
      <c r="A111" s="10"/>
      <c r="B111" s="10"/>
      <c r="C111" s="22">
        <v>10</v>
      </c>
      <c r="D111" s="22">
        <v>215</v>
      </c>
      <c r="E111" s="10"/>
      <c r="F111" s="22"/>
      <c r="G111" s="22">
        <f t="shared" si="9"/>
        <v>0</v>
      </c>
      <c r="H111" s="10"/>
      <c r="I111" s="10"/>
      <c r="K111" s="10"/>
      <c r="L111" s="10"/>
      <c r="M111" s="22">
        <v>10</v>
      </c>
      <c r="N111" s="22">
        <v>215</v>
      </c>
      <c r="O111" s="10"/>
      <c r="P111" s="22"/>
      <c r="Q111" s="22">
        <f t="shared" si="10"/>
        <v>0</v>
      </c>
    </row>
    <row r="112" spans="1:17">
      <c r="A112" s="10"/>
      <c r="B112" s="10"/>
      <c r="C112" s="22">
        <v>12</v>
      </c>
      <c r="D112" s="22">
        <v>295</v>
      </c>
      <c r="E112" s="10"/>
      <c r="F112" s="22"/>
      <c r="G112" s="22">
        <f t="shared" si="9"/>
        <v>0</v>
      </c>
      <c r="H112" s="10"/>
      <c r="I112" s="10"/>
      <c r="K112" s="10"/>
      <c r="L112" s="10"/>
      <c r="M112" s="22">
        <v>12</v>
      </c>
      <c r="N112" s="22">
        <v>295</v>
      </c>
      <c r="O112" s="10"/>
      <c r="P112" s="22">
        <v>6</v>
      </c>
      <c r="Q112" s="22">
        <f t="shared" si="10"/>
        <v>1770</v>
      </c>
    </row>
    <row r="113" spans="1:17">
      <c r="A113" s="10"/>
      <c r="B113" s="10"/>
      <c r="C113" s="22">
        <v>16</v>
      </c>
      <c r="D113" s="22">
        <v>490</v>
      </c>
      <c r="E113" s="10"/>
      <c r="F113" s="22"/>
      <c r="G113" s="22">
        <f t="shared" si="9"/>
        <v>0</v>
      </c>
      <c r="H113" s="10"/>
      <c r="I113" s="10"/>
      <c r="K113" s="10"/>
      <c r="L113" s="10"/>
      <c r="M113" s="22">
        <v>16</v>
      </c>
      <c r="N113" s="22">
        <v>490</v>
      </c>
      <c r="O113" s="10"/>
      <c r="P113" s="22"/>
      <c r="Q113" s="22">
        <f t="shared" si="10"/>
        <v>0</v>
      </c>
    </row>
    <row r="114" spans="1:17">
      <c r="A114" s="10"/>
      <c r="B114" s="10"/>
      <c r="C114" s="22">
        <v>20</v>
      </c>
      <c r="D114" s="22">
        <v>765</v>
      </c>
      <c r="E114" s="10"/>
      <c r="F114" s="22"/>
      <c r="G114" s="22">
        <f t="shared" si="9"/>
        <v>0</v>
      </c>
      <c r="H114" s="10"/>
      <c r="I114" s="10"/>
      <c r="K114" s="10"/>
      <c r="L114" s="10"/>
      <c r="M114" s="22">
        <v>20</v>
      </c>
      <c r="N114" s="22">
        <v>765</v>
      </c>
      <c r="O114" s="10"/>
      <c r="P114" s="22"/>
      <c r="Q114" s="22">
        <f t="shared" si="10"/>
        <v>0</v>
      </c>
    </row>
    <row r="115" spans="1:17" ht="15.75" thickBot="1">
      <c r="A115" s="10"/>
      <c r="B115" s="10"/>
      <c r="C115" s="22">
        <v>24</v>
      </c>
      <c r="D115" s="22">
        <v>1075</v>
      </c>
      <c r="E115" s="10"/>
      <c r="F115" s="22"/>
      <c r="G115" s="22">
        <f t="shared" si="9"/>
        <v>0</v>
      </c>
      <c r="H115" s="10"/>
      <c r="I115" s="10"/>
      <c r="K115" s="10"/>
      <c r="L115" s="10"/>
      <c r="M115" s="22">
        <v>24</v>
      </c>
      <c r="N115" s="22">
        <v>1075</v>
      </c>
      <c r="O115" s="10"/>
      <c r="P115" s="22"/>
      <c r="Q115" s="22">
        <f t="shared" si="10"/>
        <v>0</v>
      </c>
    </row>
    <row r="116" spans="1:17">
      <c r="A116" s="10"/>
      <c r="B116" s="10"/>
      <c r="C116" s="32"/>
      <c r="D116" s="33" t="s">
        <v>46</v>
      </c>
      <c r="E116" s="32"/>
      <c r="F116" s="34"/>
      <c r="G116" s="34">
        <f>SUM(G106:G115)</f>
        <v>0</v>
      </c>
      <c r="H116" s="10"/>
      <c r="I116" s="10"/>
      <c r="K116" s="10"/>
      <c r="L116" s="10"/>
      <c r="M116" s="32"/>
      <c r="N116" s="33" t="s">
        <v>46</v>
      </c>
      <c r="O116" s="32"/>
      <c r="P116" s="34"/>
      <c r="Q116" s="34">
        <f>SUM(Q106:Q115)</f>
        <v>1770</v>
      </c>
    </row>
    <row r="117" spans="1:17">
      <c r="A117" s="10"/>
      <c r="B117" s="10"/>
      <c r="C117" s="10"/>
      <c r="D117" s="10"/>
      <c r="E117" s="10"/>
      <c r="F117" s="11"/>
      <c r="G117" s="10"/>
      <c r="H117" s="10"/>
      <c r="I117" s="10"/>
      <c r="K117" s="10"/>
      <c r="L117" s="10"/>
      <c r="M117" s="10"/>
      <c r="N117" s="10"/>
      <c r="O117" s="10"/>
      <c r="P117" s="11"/>
      <c r="Q117" s="10"/>
    </row>
    <row r="118" spans="1:17" ht="15.75">
      <c r="A118" s="10"/>
      <c r="B118" s="10"/>
      <c r="C118" s="10"/>
      <c r="D118" s="12" t="s">
        <v>50</v>
      </c>
      <c r="E118" s="10"/>
      <c r="F118" s="11"/>
      <c r="G118" s="10"/>
      <c r="H118" s="10"/>
      <c r="I118" s="10"/>
      <c r="K118" s="10"/>
      <c r="L118" s="10"/>
      <c r="M118" s="10"/>
      <c r="N118" s="12" t="s">
        <v>50</v>
      </c>
      <c r="O118" s="10"/>
      <c r="P118" s="11"/>
      <c r="Q118" s="10"/>
    </row>
    <row r="119" spans="1:17">
      <c r="A119" s="10"/>
      <c r="B119" s="10"/>
      <c r="C119" s="13" t="s">
        <v>40</v>
      </c>
      <c r="D119" s="35" t="s">
        <v>41</v>
      </c>
      <c r="E119" s="16"/>
      <c r="F119" s="35" t="s">
        <v>42</v>
      </c>
      <c r="G119" s="35" t="s">
        <v>43</v>
      </c>
      <c r="H119" s="10"/>
      <c r="I119" s="10"/>
      <c r="K119" s="10"/>
      <c r="L119" s="10"/>
      <c r="M119" s="13" t="s">
        <v>40</v>
      </c>
      <c r="N119" s="35" t="s">
        <v>41</v>
      </c>
      <c r="O119" s="16"/>
      <c r="P119" s="35" t="s">
        <v>42</v>
      </c>
      <c r="Q119" s="35" t="s">
        <v>43</v>
      </c>
    </row>
    <row r="120" spans="1:17">
      <c r="A120" s="10"/>
      <c r="B120" s="10"/>
      <c r="C120" s="15">
        <v>2</v>
      </c>
      <c r="D120" s="36">
        <v>22</v>
      </c>
      <c r="E120" s="11"/>
      <c r="F120" s="14"/>
      <c r="G120" s="15">
        <f t="shared" ref="G120:G129" si="11">F120*D120</f>
        <v>0</v>
      </c>
      <c r="H120" s="10"/>
      <c r="I120" s="10"/>
      <c r="K120" s="10"/>
      <c r="L120" s="10"/>
      <c r="M120" s="15">
        <v>2</v>
      </c>
      <c r="N120" s="36">
        <v>22</v>
      </c>
      <c r="O120" s="11"/>
      <c r="P120" s="14"/>
      <c r="Q120" s="15">
        <f t="shared" ref="Q120:Q129" si="12">P120*N120</f>
        <v>0</v>
      </c>
    </row>
    <row r="121" spans="1:17">
      <c r="A121" s="10"/>
      <c r="B121" s="10"/>
      <c r="C121" s="22">
        <v>3</v>
      </c>
      <c r="D121" s="23">
        <v>44</v>
      </c>
      <c r="E121" s="10"/>
      <c r="F121" s="22"/>
      <c r="G121" s="22">
        <f t="shared" si="11"/>
        <v>0</v>
      </c>
      <c r="H121" s="10"/>
      <c r="I121" s="10"/>
      <c r="K121" s="10"/>
      <c r="L121" s="10"/>
      <c r="M121" s="22">
        <v>3</v>
      </c>
      <c r="N121" s="23">
        <v>44</v>
      </c>
      <c r="O121" s="10"/>
      <c r="P121" s="22"/>
      <c r="Q121" s="22">
        <f t="shared" si="12"/>
        <v>0</v>
      </c>
    </row>
    <row r="122" spans="1:17">
      <c r="A122" s="10"/>
      <c r="B122" s="10"/>
      <c r="C122" s="22">
        <v>4</v>
      </c>
      <c r="D122" s="23">
        <v>70</v>
      </c>
      <c r="E122" s="10"/>
      <c r="F122" s="22"/>
      <c r="G122" s="22">
        <f t="shared" si="11"/>
        <v>0</v>
      </c>
      <c r="H122" s="10"/>
      <c r="I122" s="10"/>
      <c r="K122" s="10"/>
      <c r="L122" s="10"/>
      <c r="M122" s="22">
        <v>4</v>
      </c>
      <c r="N122" s="23">
        <v>70</v>
      </c>
      <c r="O122" s="10"/>
      <c r="P122" s="22"/>
      <c r="Q122" s="22">
        <f t="shared" si="12"/>
        <v>0</v>
      </c>
    </row>
    <row r="123" spans="1:17">
      <c r="A123" s="10"/>
      <c r="B123" s="10"/>
      <c r="C123" s="22">
        <v>6</v>
      </c>
      <c r="D123" s="23">
        <v>107</v>
      </c>
      <c r="E123" s="10"/>
      <c r="F123" s="22"/>
      <c r="G123" s="22">
        <f t="shared" si="11"/>
        <v>0</v>
      </c>
      <c r="H123" s="10"/>
      <c r="I123" s="10"/>
      <c r="K123" s="10"/>
      <c r="L123" s="10"/>
      <c r="M123" s="22">
        <v>6</v>
      </c>
      <c r="N123" s="23">
        <v>107</v>
      </c>
      <c r="O123" s="10"/>
      <c r="P123" s="22"/>
      <c r="Q123" s="22">
        <f t="shared" si="12"/>
        <v>0</v>
      </c>
    </row>
    <row r="124" spans="1:17">
      <c r="A124" s="10"/>
      <c r="B124" s="10"/>
      <c r="C124" s="22">
        <v>8</v>
      </c>
      <c r="D124" s="23">
        <v>160</v>
      </c>
      <c r="E124" s="10"/>
      <c r="F124" s="22"/>
      <c r="G124" s="22">
        <f t="shared" si="11"/>
        <v>0</v>
      </c>
      <c r="H124" s="10"/>
      <c r="I124" s="10"/>
      <c r="K124" s="10"/>
      <c r="L124" s="10"/>
      <c r="M124" s="22">
        <v>8</v>
      </c>
      <c r="N124" s="23">
        <v>160</v>
      </c>
      <c r="O124" s="10"/>
      <c r="P124" s="22"/>
      <c r="Q124" s="22">
        <f t="shared" si="12"/>
        <v>0</v>
      </c>
    </row>
    <row r="125" spans="1:17">
      <c r="A125" s="10"/>
      <c r="B125" s="10"/>
      <c r="C125" s="22">
        <v>10</v>
      </c>
      <c r="D125" s="23">
        <v>220</v>
      </c>
      <c r="E125" s="10"/>
      <c r="F125" s="22"/>
      <c r="G125" s="22">
        <f t="shared" si="11"/>
        <v>0</v>
      </c>
      <c r="H125" s="10"/>
      <c r="I125" s="10"/>
      <c r="K125" s="10"/>
      <c r="L125" s="10"/>
      <c r="M125" s="22">
        <v>10</v>
      </c>
      <c r="N125" s="23">
        <v>220</v>
      </c>
      <c r="O125" s="10"/>
      <c r="P125" s="22"/>
      <c r="Q125" s="22">
        <f t="shared" si="12"/>
        <v>0</v>
      </c>
    </row>
    <row r="126" spans="1:17">
      <c r="A126" s="10"/>
      <c r="B126" s="10"/>
      <c r="C126" s="22">
        <v>12</v>
      </c>
      <c r="D126" s="23">
        <v>300</v>
      </c>
      <c r="E126" s="10"/>
      <c r="F126" s="22">
        <v>3</v>
      </c>
      <c r="G126" s="22">
        <f t="shared" si="11"/>
        <v>900</v>
      </c>
      <c r="H126" s="10"/>
      <c r="I126" s="10"/>
      <c r="K126" s="10"/>
      <c r="L126" s="10"/>
      <c r="M126" s="22">
        <v>12</v>
      </c>
      <c r="N126" s="23">
        <v>300</v>
      </c>
      <c r="O126" s="10"/>
      <c r="P126" s="22"/>
      <c r="Q126" s="22">
        <f t="shared" si="12"/>
        <v>0</v>
      </c>
    </row>
    <row r="127" spans="1:17">
      <c r="A127" s="10"/>
      <c r="B127" s="10"/>
      <c r="C127" s="22">
        <v>16</v>
      </c>
      <c r="D127" s="23">
        <v>495</v>
      </c>
      <c r="E127" s="10"/>
      <c r="F127" s="22"/>
      <c r="G127" s="22">
        <f t="shared" si="11"/>
        <v>0</v>
      </c>
      <c r="H127" s="10"/>
      <c r="I127" s="10"/>
      <c r="K127" s="10"/>
      <c r="L127" s="10"/>
      <c r="M127" s="22">
        <v>16</v>
      </c>
      <c r="N127" s="23">
        <v>495</v>
      </c>
      <c r="O127" s="10"/>
      <c r="P127" s="22"/>
      <c r="Q127" s="22">
        <f t="shared" si="12"/>
        <v>0</v>
      </c>
    </row>
    <row r="128" spans="1:17">
      <c r="A128" s="10"/>
      <c r="B128" s="10"/>
      <c r="C128" s="22">
        <v>20</v>
      </c>
      <c r="D128" s="23">
        <v>775</v>
      </c>
      <c r="E128" s="10"/>
      <c r="F128" s="22"/>
      <c r="G128" s="22">
        <f t="shared" si="11"/>
        <v>0</v>
      </c>
      <c r="H128" s="10"/>
      <c r="I128" s="10"/>
      <c r="K128" s="10"/>
      <c r="L128" s="10"/>
      <c r="M128" s="22">
        <v>20</v>
      </c>
      <c r="N128" s="23">
        <v>775</v>
      </c>
      <c r="O128" s="10"/>
      <c r="P128" s="22"/>
      <c r="Q128" s="22">
        <f t="shared" si="12"/>
        <v>0</v>
      </c>
    </row>
    <row r="129" spans="1:17" ht="15.75" thickBot="1">
      <c r="A129" s="10"/>
      <c r="B129" s="10"/>
      <c r="C129" s="31">
        <v>24</v>
      </c>
      <c r="D129" s="23">
        <v>1090</v>
      </c>
      <c r="E129" s="10"/>
      <c r="F129" s="31"/>
      <c r="G129" s="31">
        <f t="shared" si="11"/>
        <v>0</v>
      </c>
      <c r="H129" s="10"/>
      <c r="I129" s="10"/>
      <c r="K129" s="10"/>
      <c r="L129" s="10"/>
      <c r="M129" s="31">
        <v>24</v>
      </c>
      <c r="N129" s="23">
        <v>1090</v>
      </c>
      <c r="O129" s="10"/>
      <c r="P129" s="31"/>
      <c r="Q129" s="31">
        <f t="shared" si="12"/>
        <v>0</v>
      </c>
    </row>
    <row r="130" spans="1:17">
      <c r="A130" s="10"/>
      <c r="B130" s="10"/>
      <c r="C130" s="32"/>
      <c r="D130" s="33" t="s">
        <v>46</v>
      </c>
      <c r="E130" s="32"/>
      <c r="F130" s="34"/>
      <c r="G130" s="34">
        <f>SUM(G120:G129)</f>
        <v>900</v>
      </c>
      <c r="H130" s="10"/>
      <c r="I130" s="10"/>
      <c r="K130" s="10"/>
      <c r="L130" s="10"/>
      <c r="M130" s="32"/>
      <c r="N130" s="33" t="s">
        <v>46</v>
      </c>
      <c r="O130" s="32"/>
      <c r="P130" s="34"/>
      <c r="Q130" s="34">
        <f>SUM(Q120:Q129)</f>
        <v>0</v>
      </c>
    </row>
    <row r="131" spans="1:17">
      <c r="A131" s="10"/>
      <c r="B131" s="10"/>
      <c r="C131" s="10"/>
      <c r="D131" s="10"/>
      <c r="E131" s="10"/>
      <c r="F131" s="11"/>
      <c r="G131" s="10"/>
      <c r="H131" s="10"/>
      <c r="I131" s="10"/>
      <c r="K131" s="10"/>
      <c r="L131" s="10"/>
      <c r="M131" s="10"/>
      <c r="N131" s="10"/>
      <c r="O131" s="10"/>
      <c r="P131" s="11"/>
      <c r="Q131" s="10"/>
    </row>
    <row r="132" spans="1:17" ht="15.75">
      <c r="A132" s="10"/>
      <c r="B132" s="10"/>
      <c r="C132" s="10"/>
      <c r="D132" s="12" t="s">
        <v>51</v>
      </c>
      <c r="E132" s="10"/>
      <c r="F132" s="11"/>
      <c r="G132" s="10"/>
      <c r="H132" s="10"/>
      <c r="I132" s="10"/>
      <c r="K132" s="10"/>
      <c r="L132" s="10"/>
      <c r="M132" s="10"/>
      <c r="N132" s="12" t="s">
        <v>51</v>
      </c>
      <c r="O132" s="10"/>
      <c r="P132" s="11"/>
      <c r="Q132" s="10"/>
    </row>
    <row r="133" spans="1:17">
      <c r="A133" s="10"/>
      <c r="B133" s="10"/>
      <c r="C133" s="13" t="s">
        <v>40</v>
      </c>
      <c r="D133" s="35" t="s">
        <v>41</v>
      </c>
      <c r="E133" s="16"/>
      <c r="F133" s="35" t="s">
        <v>42</v>
      </c>
      <c r="G133" s="35" t="s">
        <v>43</v>
      </c>
      <c r="H133" s="10"/>
      <c r="I133" s="10"/>
      <c r="K133" s="10"/>
      <c r="L133" s="10"/>
      <c r="M133" s="13" t="s">
        <v>40</v>
      </c>
      <c r="N133" s="35" t="s">
        <v>41</v>
      </c>
      <c r="O133" s="16"/>
      <c r="P133" s="35" t="s">
        <v>42</v>
      </c>
      <c r="Q133" s="89" t="s">
        <v>43</v>
      </c>
    </row>
    <row r="134" spans="1:17">
      <c r="A134" s="10"/>
      <c r="B134" s="10"/>
      <c r="C134" s="15">
        <v>2</v>
      </c>
      <c r="D134" s="14">
        <v>22</v>
      </c>
      <c r="E134" s="11"/>
      <c r="F134" s="14"/>
      <c r="G134" s="15">
        <f t="shared" ref="G134:G143" si="13">F134*D134</f>
        <v>0</v>
      </c>
      <c r="H134" s="10"/>
      <c r="I134" s="10"/>
      <c r="K134" s="10"/>
      <c r="L134" s="10"/>
      <c r="M134" s="15">
        <v>2</v>
      </c>
      <c r="N134" s="14">
        <v>22</v>
      </c>
      <c r="O134" s="11"/>
      <c r="P134" s="14"/>
      <c r="Q134" s="15">
        <f t="shared" ref="Q134:Q143" si="14">P134*N134</f>
        <v>0</v>
      </c>
    </row>
    <row r="135" spans="1:17">
      <c r="A135" s="10"/>
      <c r="B135" s="10"/>
      <c r="C135" s="22">
        <v>3</v>
      </c>
      <c r="D135" s="22">
        <v>44</v>
      </c>
      <c r="E135" s="10"/>
      <c r="F135" s="22"/>
      <c r="G135" s="22">
        <f t="shared" si="13"/>
        <v>0</v>
      </c>
      <c r="H135" s="10"/>
      <c r="I135" s="10"/>
      <c r="K135" s="10"/>
      <c r="L135" s="10"/>
      <c r="M135" s="22">
        <v>3</v>
      </c>
      <c r="N135" s="22">
        <v>44</v>
      </c>
      <c r="O135" s="10"/>
      <c r="P135" s="22"/>
      <c r="Q135" s="22">
        <f t="shared" si="14"/>
        <v>0</v>
      </c>
    </row>
    <row r="136" spans="1:17">
      <c r="A136" s="10"/>
      <c r="B136" s="10"/>
      <c r="C136" s="22">
        <v>4</v>
      </c>
      <c r="D136" s="22">
        <v>70</v>
      </c>
      <c r="E136" s="10"/>
      <c r="F136" s="22"/>
      <c r="G136" s="22">
        <f t="shared" si="13"/>
        <v>0</v>
      </c>
      <c r="H136" s="10"/>
      <c r="I136" s="10"/>
      <c r="K136" s="10"/>
      <c r="L136" s="10"/>
      <c r="M136" s="22">
        <v>4</v>
      </c>
      <c r="N136" s="22">
        <v>70</v>
      </c>
      <c r="O136" s="10"/>
      <c r="P136" s="22"/>
      <c r="Q136" s="22">
        <f t="shared" si="14"/>
        <v>0</v>
      </c>
    </row>
    <row r="137" spans="1:17">
      <c r="A137" s="10"/>
      <c r="B137" s="10"/>
      <c r="C137" s="22">
        <v>6</v>
      </c>
      <c r="D137" s="22">
        <v>107</v>
      </c>
      <c r="E137" s="10"/>
      <c r="F137" s="22"/>
      <c r="G137" s="22">
        <f t="shared" si="13"/>
        <v>0</v>
      </c>
      <c r="H137" s="10"/>
      <c r="I137" s="10"/>
      <c r="K137" s="10"/>
      <c r="L137" s="10"/>
      <c r="M137" s="22">
        <v>6</v>
      </c>
      <c r="N137" s="22">
        <v>107</v>
      </c>
      <c r="O137" s="10"/>
      <c r="P137" s="22"/>
      <c r="Q137" s="22">
        <f t="shared" si="14"/>
        <v>0</v>
      </c>
    </row>
    <row r="138" spans="1:17">
      <c r="A138" s="10"/>
      <c r="B138" s="10"/>
      <c r="C138" s="22">
        <v>8</v>
      </c>
      <c r="D138" s="22">
        <v>160</v>
      </c>
      <c r="E138" s="10"/>
      <c r="F138" s="22">
        <v>10</v>
      </c>
      <c r="G138" s="22">
        <f t="shared" si="13"/>
        <v>1600</v>
      </c>
      <c r="H138" s="10"/>
      <c r="I138" s="10"/>
      <c r="K138" s="10"/>
      <c r="L138" s="10"/>
      <c r="M138" s="22">
        <v>8</v>
      </c>
      <c r="N138" s="22">
        <v>160</v>
      </c>
      <c r="O138" s="10"/>
      <c r="P138" s="22"/>
      <c r="Q138" s="22">
        <f t="shared" si="14"/>
        <v>0</v>
      </c>
    </row>
    <row r="139" spans="1:17">
      <c r="A139" s="10"/>
      <c r="B139" s="10"/>
      <c r="C139" s="22">
        <v>10</v>
      </c>
      <c r="D139" s="22">
        <v>220</v>
      </c>
      <c r="E139" s="10"/>
      <c r="F139" s="22"/>
      <c r="G139" s="22">
        <f t="shared" si="13"/>
        <v>0</v>
      </c>
      <c r="H139" s="10"/>
      <c r="I139" s="10"/>
      <c r="K139" s="10"/>
      <c r="L139" s="10"/>
      <c r="M139" s="22">
        <v>10</v>
      </c>
      <c r="N139" s="22">
        <v>220</v>
      </c>
      <c r="O139" s="10"/>
      <c r="P139" s="22"/>
      <c r="Q139" s="22">
        <f t="shared" si="14"/>
        <v>0</v>
      </c>
    </row>
    <row r="140" spans="1:17">
      <c r="A140" s="10"/>
      <c r="B140" s="10"/>
      <c r="C140" s="22">
        <v>12</v>
      </c>
      <c r="D140" s="22">
        <v>300</v>
      </c>
      <c r="E140" s="10"/>
      <c r="F140" s="22">
        <v>18</v>
      </c>
      <c r="G140" s="22">
        <f t="shared" si="13"/>
        <v>5400</v>
      </c>
      <c r="H140" s="10"/>
      <c r="I140" s="10"/>
      <c r="K140" s="10"/>
      <c r="L140" s="10"/>
      <c r="M140" s="22">
        <v>12</v>
      </c>
      <c r="N140" s="22">
        <v>300</v>
      </c>
      <c r="O140" s="10"/>
      <c r="P140" s="22">
        <v>10</v>
      </c>
      <c r="Q140" s="22">
        <f t="shared" si="14"/>
        <v>3000</v>
      </c>
    </row>
    <row r="141" spans="1:17">
      <c r="A141" s="10"/>
      <c r="B141" s="10"/>
      <c r="C141" s="22">
        <v>16</v>
      </c>
      <c r="D141" s="22">
        <v>495</v>
      </c>
      <c r="E141" s="10"/>
      <c r="F141" s="22"/>
      <c r="G141" s="22">
        <f t="shared" si="13"/>
        <v>0</v>
      </c>
      <c r="H141" s="10"/>
      <c r="I141" s="10"/>
      <c r="K141" s="10"/>
      <c r="L141" s="10"/>
      <c r="M141" s="22">
        <v>16</v>
      </c>
      <c r="N141" s="22">
        <v>495</v>
      </c>
      <c r="O141" s="10"/>
      <c r="P141" s="22"/>
      <c r="Q141" s="22">
        <f t="shared" si="14"/>
        <v>0</v>
      </c>
    </row>
    <row r="142" spans="1:17">
      <c r="A142" s="10"/>
      <c r="B142" s="10"/>
      <c r="C142" s="22">
        <v>20</v>
      </c>
      <c r="D142" s="22">
        <v>780</v>
      </c>
      <c r="E142" s="10"/>
      <c r="F142" s="22"/>
      <c r="G142" s="22">
        <f t="shared" si="13"/>
        <v>0</v>
      </c>
      <c r="H142" s="10"/>
      <c r="I142" s="10"/>
      <c r="K142" s="10"/>
      <c r="L142" s="10"/>
      <c r="M142" s="22">
        <v>20</v>
      </c>
      <c r="N142" s="22">
        <v>780</v>
      </c>
      <c r="O142" s="10"/>
      <c r="P142" s="22"/>
      <c r="Q142" s="22">
        <f t="shared" si="14"/>
        <v>0</v>
      </c>
    </row>
    <row r="143" spans="1:17" ht="15.75" thickBot="1">
      <c r="A143" s="10"/>
      <c r="B143" s="10"/>
      <c r="C143" s="22">
        <v>24</v>
      </c>
      <c r="D143" s="22">
        <v>1095</v>
      </c>
      <c r="E143" s="10"/>
      <c r="F143" s="22"/>
      <c r="G143" s="22">
        <f t="shared" si="13"/>
        <v>0</v>
      </c>
      <c r="H143" s="10"/>
      <c r="I143" s="10"/>
      <c r="K143" s="10"/>
      <c r="L143" s="10"/>
      <c r="M143" s="22">
        <v>24</v>
      </c>
      <c r="N143" s="22">
        <v>1095</v>
      </c>
      <c r="O143" s="10"/>
      <c r="P143" s="22"/>
      <c r="Q143" s="22">
        <f t="shared" si="14"/>
        <v>0</v>
      </c>
    </row>
    <row r="144" spans="1:17">
      <c r="A144" s="10"/>
      <c r="B144" s="10"/>
      <c r="C144" s="32"/>
      <c r="D144" s="33" t="s">
        <v>46</v>
      </c>
      <c r="E144" s="32"/>
      <c r="F144" s="34"/>
      <c r="G144" s="34">
        <f>SUM(G134:G143)</f>
        <v>7000</v>
      </c>
      <c r="H144" s="10"/>
      <c r="I144" s="10"/>
      <c r="K144" s="10"/>
      <c r="L144" s="10"/>
      <c r="M144" s="32"/>
      <c r="N144" s="33" t="s">
        <v>46</v>
      </c>
      <c r="O144" s="32"/>
      <c r="P144" s="34"/>
      <c r="Q144" s="34">
        <f>SUM(Q134:Q143)</f>
        <v>3000</v>
      </c>
    </row>
    <row r="145" spans="1:17">
      <c r="A145" s="10"/>
      <c r="B145" s="10"/>
      <c r="C145" s="10"/>
      <c r="D145" s="10"/>
      <c r="E145" s="10"/>
      <c r="F145" s="11"/>
      <c r="G145" s="10"/>
      <c r="H145" s="10"/>
      <c r="I145" s="10"/>
      <c r="K145" s="10"/>
      <c r="L145" s="10"/>
      <c r="M145" s="10"/>
      <c r="N145" s="10"/>
      <c r="O145" s="10"/>
      <c r="P145" s="11"/>
      <c r="Q145" s="10"/>
    </row>
    <row r="146" spans="1:17" ht="15.75">
      <c r="A146" s="10"/>
      <c r="B146" s="10"/>
      <c r="C146" s="10"/>
      <c r="D146" s="12" t="s">
        <v>52</v>
      </c>
      <c r="E146" s="10"/>
      <c r="F146" s="11"/>
      <c r="G146" s="10"/>
      <c r="H146" s="10"/>
      <c r="I146" s="10"/>
      <c r="K146" s="10"/>
      <c r="L146" s="10"/>
      <c r="M146" s="10"/>
      <c r="N146" s="12" t="s">
        <v>52</v>
      </c>
      <c r="O146" s="10"/>
      <c r="P146" s="11"/>
      <c r="Q146" s="10"/>
    </row>
    <row r="147" spans="1:17">
      <c r="A147" s="10"/>
      <c r="B147" s="10"/>
      <c r="C147" s="13" t="s">
        <v>40</v>
      </c>
      <c r="D147" s="35" t="s">
        <v>41</v>
      </c>
      <c r="E147" s="16"/>
      <c r="F147" s="37" t="s">
        <v>42</v>
      </c>
      <c r="G147" s="35" t="s">
        <v>43</v>
      </c>
      <c r="H147" s="10"/>
      <c r="I147" s="10"/>
      <c r="K147" s="10"/>
      <c r="L147" s="10"/>
      <c r="M147" s="13" t="s">
        <v>40</v>
      </c>
      <c r="N147" s="35" t="s">
        <v>41</v>
      </c>
      <c r="O147" s="16"/>
      <c r="P147" s="37" t="s">
        <v>42</v>
      </c>
      <c r="Q147" s="89" t="s">
        <v>43</v>
      </c>
    </row>
    <row r="148" spans="1:17">
      <c r="A148" s="10"/>
      <c r="B148" s="10"/>
      <c r="C148" s="15">
        <v>2</v>
      </c>
      <c r="D148" s="14">
        <v>10</v>
      </c>
      <c r="E148" s="11"/>
      <c r="F148" s="14"/>
      <c r="G148" s="15">
        <f t="shared" ref="G148:G157" si="15">F148*D148</f>
        <v>0</v>
      </c>
      <c r="H148" s="10"/>
      <c r="I148" s="10"/>
      <c r="K148" s="10"/>
      <c r="L148" s="10"/>
      <c r="M148" s="15">
        <v>2</v>
      </c>
      <c r="N148" s="14">
        <v>10</v>
      </c>
      <c r="O148" s="11"/>
      <c r="P148" s="14"/>
      <c r="Q148" s="15">
        <f t="shared" ref="Q148:Q157" si="16">P148*N148</f>
        <v>0</v>
      </c>
    </row>
    <row r="149" spans="1:17">
      <c r="A149" s="10"/>
      <c r="B149" s="10"/>
      <c r="C149" s="22">
        <v>3</v>
      </c>
      <c r="D149" s="22">
        <v>20</v>
      </c>
      <c r="E149" s="10"/>
      <c r="F149" s="22"/>
      <c r="G149" s="22">
        <f t="shared" si="15"/>
        <v>0</v>
      </c>
      <c r="H149" s="10"/>
      <c r="I149" s="10"/>
      <c r="K149" s="10"/>
      <c r="L149" s="10"/>
      <c r="M149" s="22">
        <v>3</v>
      </c>
      <c r="N149" s="22">
        <v>20</v>
      </c>
      <c r="O149" s="10"/>
      <c r="P149" s="22"/>
      <c r="Q149" s="22">
        <f t="shared" si="16"/>
        <v>0</v>
      </c>
    </row>
    <row r="150" spans="1:17">
      <c r="A150" s="10"/>
      <c r="B150" s="10"/>
      <c r="C150" s="22">
        <v>4</v>
      </c>
      <c r="D150" s="22">
        <v>30</v>
      </c>
      <c r="E150" s="10"/>
      <c r="F150" s="22"/>
      <c r="G150" s="22">
        <f t="shared" si="15"/>
        <v>0</v>
      </c>
      <c r="H150" s="10"/>
      <c r="I150" s="10"/>
      <c r="K150" s="10"/>
      <c r="L150" s="10"/>
      <c r="M150" s="22">
        <v>4</v>
      </c>
      <c r="N150" s="22">
        <v>30</v>
      </c>
      <c r="O150" s="10"/>
      <c r="P150" s="22"/>
      <c r="Q150" s="22">
        <f t="shared" si="16"/>
        <v>0</v>
      </c>
    </row>
    <row r="151" spans="1:17">
      <c r="A151" s="10"/>
      <c r="B151" s="10"/>
      <c r="C151" s="22">
        <v>6</v>
      </c>
      <c r="D151" s="22">
        <v>46</v>
      </c>
      <c r="E151" s="10"/>
      <c r="F151" s="22"/>
      <c r="G151" s="22">
        <f t="shared" si="15"/>
        <v>0</v>
      </c>
      <c r="H151" s="10"/>
      <c r="I151" s="10"/>
      <c r="K151" s="10"/>
      <c r="L151" s="10"/>
      <c r="M151" s="22">
        <v>6</v>
      </c>
      <c r="N151" s="22">
        <v>46</v>
      </c>
      <c r="O151" s="10"/>
      <c r="P151" s="22"/>
      <c r="Q151" s="22">
        <f t="shared" si="16"/>
        <v>0</v>
      </c>
    </row>
    <row r="152" spans="1:17">
      <c r="A152" s="10"/>
      <c r="B152" s="10"/>
      <c r="C152" s="22">
        <v>8</v>
      </c>
      <c r="D152" s="22">
        <v>70</v>
      </c>
      <c r="E152" s="10"/>
      <c r="F152" s="22"/>
      <c r="G152" s="22">
        <f t="shared" si="15"/>
        <v>0</v>
      </c>
      <c r="H152" s="10"/>
      <c r="I152" s="10"/>
      <c r="K152" s="10"/>
      <c r="L152" s="10"/>
      <c r="M152" s="22">
        <v>8</v>
      </c>
      <c r="N152" s="22">
        <v>70</v>
      </c>
      <c r="O152" s="10"/>
      <c r="P152" s="22"/>
      <c r="Q152" s="22">
        <f t="shared" si="16"/>
        <v>0</v>
      </c>
    </row>
    <row r="153" spans="1:17">
      <c r="A153" s="10"/>
      <c r="B153" s="10"/>
      <c r="C153" s="22">
        <v>10</v>
      </c>
      <c r="D153" s="22">
        <v>85</v>
      </c>
      <c r="E153" s="10"/>
      <c r="F153" s="22"/>
      <c r="G153" s="22">
        <f t="shared" si="15"/>
        <v>0</v>
      </c>
      <c r="H153" s="10"/>
      <c r="I153" s="10"/>
      <c r="K153" s="10"/>
      <c r="L153" s="10"/>
      <c r="M153" s="22">
        <v>10</v>
      </c>
      <c r="N153" s="22">
        <v>85</v>
      </c>
      <c r="O153" s="10"/>
      <c r="P153" s="22"/>
      <c r="Q153" s="22">
        <f t="shared" si="16"/>
        <v>0</v>
      </c>
    </row>
    <row r="154" spans="1:17">
      <c r="A154" s="10"/>
      <c r="B154" s="10"/>
      <c r="C154" s="22">
        <v>12</v>
      </c>
      <c r="D154" s="22">
        <v>115</v>
      </c>
      <c r="E154" s="10"/>
      <c r="F154" s="22"/>
      <c r="G154" s="22">
        <f t="shared" si="15"/>
        <v>0</v>
      </c>
      <c r="H154" s="10"/>
      <c r="I154" s="10"/>
      <c r="K154" s="10"/>
      <c r="L154" s="10"/>
      <c r="M154" s="22">
        <v>12</v>
      </c>
      <c r="N154" s="22">
        <v>115</v>
      </c>
      <c r="O154" s="10"/>
      <c r="P154" s="22"/>
      <c r="Q154" s="22">
        <f t="shared" si="16"/>
        <v>0</v>
      </c>
    </row>
    <row r="155" spans="1:17">
      <c r="A155" s="10"/>
      <c r="B155" s="10"/>
      <c r="C155" s="22">
        <v>16</v>
      </c>
      <c r="D155" s="22">
        <v>230</v>
      </c>
      <c r="E155" s="10"/>
      <c r="F155" s="22"/>
      <c r="G155" s="22">
        <f t="shared" si="15"/>
        <v>0</v>
      </c>
      <c r="H155" s="10"/>
      <c r="I155" s="10"/>
      <c r="K155" s="10"/>
      <c r="L155" s="10"/>
      <c r="M155" s="22">
        <v>16</v>
      </c>
      <c r="N155" s="22">
        <v>230</v>
      </c>
      <c r="O155" s="10"/>
      <c r="P155" s="22"/>
      <c r="Q155" s="22">
        <f t="shared" si="16"/>
        <v>0</v>
      </c>
    </row>
    <row r="156" spans="1:17">
      <c r="A156" s="10"/>
      <c r="B156" s="10"/>
      <c r="C156" s="22">
        <v>20</v>
      </c>
      <c r="D156" s="22">
        <v>335</v>
      </c>
      <c r="E156" s="10"/>
      <c r="F156" s="22"/>
      <c r="G156" s="22">
        <f t="shared" si="15"/>
        <v>0</v>
      </c>
      <c r="H156" s="10"/>
      <c r="I156" s="10"/>
      <c r="K156" s="10"/>
      <c r="L156" s="10"/>
      <c r="M156" s="22">
        <v>20</v>
      </c>
      <c r="N156" s="22">
        <v>335</v>
      </c>
      <c r="O156" s="10"/>
      <c r="P156" s="22"/>
      <c r="Q156" s="22">
        <f t="shared" si="16"/>
        <v>0</v>
      </c>
    </row>
    <row r="157" spans="1:17" ht="15.75" thickBot="1">
      <c r="A157" s="10"/>
      <c r="B157" s="10"/>
      <c r="C157" s="22">
        <v>24</v>
      </c>
      <c r="D157" s="22">
        <v>475</v>
      </c>
      <c r="E157" s="10"/>
      <c r="F157" s="22"/>
      <c r="G157" s="22">
        <f t="shared" si="15"/>
        <v>0</v>
      </c>
      <c r="H157" s="10"/>
      <c r="I157" s="10"/>
      <c r="K157" s="10"/>
      <c r="L157" s="10"/>
      <c r="M157" s="22">
        <v>24</v>
      </c>
      <c r="N157" s="22">
        <v>475</v>
      </c>
      <c r="O157" s="10"/>
      <c r="P157" s="22"/>
      <c r="Q157" s="22">
        <f t="shared" si="16"/>
        <v>0</v>
      </c>
    </row>
    <row r="158" spans="1:17">
      <c r="A158" s="10"/>
      <c r="B158" s="10"/>
      <c r="C158" s="32"/>
      <c r="D158" s="33" t="s">
        <v>46</v>
      </c>
      <c r="E158" s="32"/>
      <c r="F158" s="34"/>
      <c r="G158" s="34">
        <f>SUM(G148:G157)</f>
        <v>0</v>
      </c>
      <c r="H158" s="10"/>
      <c r="I158" s="10"/>
      <c r="K158" s="10"/>
      <c r="L158" s="10"/>
      <c r="M158" s="32"/>
      <c r="N158" s="33" t="s">
        <v>46</v>
      </c>
      <c r="O158" s="32"/>
      <c r="P158" s="34"/>
      <c r="Q158" s="34">
        <f>SUM(Q148:Q157)</f>
        <v>0</v>
      </c>
    </row>
    <row r="159" spans="1:17">
      <c r="A159" s="10"/>
      <c r="B159" s="10"/>
      <c r="C159" s="10"/>
      <c r="D159" s="10"/>
      <c r="E159" s="10"/>
      <c r="F159" s="11"/>
      <c r="G159" s="10"/>
      <c r="H159" s="10"/>
      <c r="I159" s="10"/>
      <c r="K159" s="10"/>
      <c r="L159" s="10"/>
      <c r="M159" s="10"/>
      <c r="N159" s="10"/>
      <c r="O159" s="10"/>
      <c r="P159" s="11"/>
      <c r="Q159" s="10"/>
    </row>
    <row r="160" spans="1:17" ht="15.75">
      <c r="A160" s="10"/>
      <c r="B160" s="10"/>
      <c r="C160" s="10"/>
      <c r="D160" s="12" t="s">
        <v>53</v>
      </c>
      <c r="E160" s="10"/>
      <c r="F160" s="11"/>
      <c r="G160" s="10"/>
      <c r="H160" s="10"/>
      <c r="I160" s="10"/>
      <c r="K160" s="10"/>
      <c r="L160" s="10"/>
      <c r="M160" s="10"/>
      <c r="N160" s="12" t="s">
        <v>53</v>
      </c>
      <c r="O160" s="10"/>
      <c r="P160" s="11"/>
      <c r="Q160" s="10"/>
    </row>
    <row r="161" spans="1:17">
      <c r="A161" s="10"/>
      <c r="B161" s="10"/>
      <c r="C161" s="13" t="s">
        <v>40</v>
      </c>
      <c r="D161" s="35" t="s">
        <v>41</v>
      </c>
      <c r="E161" s="16"/>
      <c r="F161" s="35" t="s">
        <v>42</v>
      </c>
      <c r="G161" s="35" t="s">
        <v>43</v>
      </c>
      <c r="H161" s="10"/>
      <c r="I161" s="10"/>
      <c r="K161" s="10"/>
      <c r="L161" s="10"/>
      <c r="M161" s="13" t="s">
        <v>40</v>
      </c>
      <c r="N161" s="35" t="s">
        <v>41</v>
      </c>
      <c r="O161" s="16"/>
      <c r="P161" s="35" t="s">
        <v>42</v>
      </c>
      <c r="Q161" s="89" t="s">
        <v>43</v>
      </c>
    </row>
    <row r="162" spans="1:17">
      <c r="A162" s="10"/>
      <c r="B162" s="10"/>
      <c r="C162" s="15">
        <v>2</v>
      </c>
      <c r="D162" s="14">
        <v>10</v>
      </c>
      <c r="E162" s="11"/>
      <c r="F162" s="14"/>
      <c r="G162" s="15">
        <f t="shared" ref="G162:G171" si="17">F162*D162</f>
        <v>0</v>
      </c>
      <c r="H162" s="10"/>
      <c r="I162" s="10"/>
      <c r="K162" s="10"/>
      <c r="L162" s="10"/>
      <c r="M162" s="15">
        <v>2</v>
      </c>
      <c r="N162" s="14">
        <v>10</v>
      </c>
      <c r="O162" s="11"/>
      <c r="P162" s="14"/>
      <c r="Q162" s="15">
        <f t="shared" ref="Q162:Q171" si="18">P162*N162</f>
        <v>0</v>
      </c>
    </row>
    <row r="163" spans="1:17">
      <c r="A163" s="10"/>
      <c r="B163" s="10"/>
      <c r="C163" s="22">
        <v>3</v>
      </c>
      <c r="D163" s="22">
        <v>21</v>
      </c>
      <c r="E163" s="10"/>
      <c r="F163" s="22"/>
      <c r="G163" s="22">
        <f t="shared" si="17"/>
        <v>0</v>
      </c>
      <c r="H163" s="10"/>
      <c r="I163" s="10"/>
      <c r="K163" s="10"/>
      <c r="L163" s="10"/>
      <c r="M163" s="22">
        <v>3</v>
      </c>
      <c r="N163" s="22">
        <v>21</v>
      </c>
      <c r="O163" s="10"/>
      <c r="P163" s="22"/>
      <c r="Q163" s="22">
        <f t="shared" si="18"/>
        <v>0</v>
      </c>
    </row>
    <row r="164" spans="1:17">
      <c r="A164" s="10"/>
      <c r="B164" s="10"/>
      <c r="C164" s="22">
        <v>4</v>
      </c>
      <c r="D164" s="22">
        <v>30</v>
      </c>
      <c r="E164" s="10"/>
      <c r="F164" s="22"/>
      <c r="G164" s="22">
        <f t="shared" si="17"/>
        <v>0</v>
      </c>
      <c r="H164" s="10"/>
      <c r="I164" s="10"/>
      <c r="K164" s="10"/>
      <c r="L164" s="10"/>
      <c r="M164" s="22">
        <v>4</v>
      </c>
      <c r="N164" s="22">
        <v>30</v>
      </c>
      <c r="O164" s="10"/>
      <c r="P164" s="22"/>
      <c r="Q164" s="22">
        <f t="shared" si="18"/>
        <v>0</v>
      </c>
    </row>
    <row r="165" spans="1:17">
      <c r="A165" s="10"/>
      <c r="B165" s="10"/>
      <c r="C165" s="22">
        <v>6</v>
      </c>
      <c r="D165" s="22">
        <v>46</v>
      </c>
      <c r="E165" s="10"/>
      <c r="F165" s="22"/>
      <c r="G165" s="22">
        <f t="shared" si="17"/>
        <v>0</v>
      </c>
      <c r="H165" s="10"/>
      <c r="I165" s="10"/>
      <c r="K165" s="10"/>
      <c r="L165" s="10"/>
      <c r="M165" s="22">
        <v>6</v>
      </c>
      <c r="N165" s="22">
        <v>46</v>
      </c>
      <c r="O165" s="10"/>
      <c r="P165" s="22"/>
      <c r="Q165" s="22">
        <f t="shared" si="18"/>
        <v>0</v>
      </c>
    </row>
    <row r="166" spans="1:17">
      <c r="A166" s="10"/>
      <c r="B166" s="10"/>
      <c r="C166" s="22">
        <v>8</v>
      </c>
      <c r="D166" s="22">
        <v>75</v>
      </c>
      <c r="E166" s="10"/>
      <c r="F166" s="22"/>
      <c r="G166" s="22">
        <f t="shared" si="17"/>
        <v>0</v>
      </c>
      <c r="H166" s="10"/>
      <c r="I166" s="10"/>
      <c r="K166" s="10"/>
      <c r="L166" s="10"/>
      <c r="M166" s="22">
        <v>8</v>
      </c>
      <c r="N166" s="22">
        <v>75</v>
      </c>
      <c r="O166" s="10"/>
      <c r="P166" s="22"/>
      <c r="Q166" s="22">
        <f t="shared" si="18"/>
        <v>0</v>
      </c>
    </row>
    <row r="167" spans="1:17">
      <c r="A167" s="10"/>
      <c r="B167" s="10"/>
      <c r="C167" s="22">
        <v>10</v>
      </c>
      <c r="D167" s="22">
        <v>95</v>
      </c>
      <c r="E167" s="10"/>
      <c r="F167" s="22"/>
      <c r="G167" s="22">
        <f t="shared" si="17"/>
        <v>0</v>
      </c>
      <c r="H167" s="10"/>
      <c r="I167" s="10"/>
      <c r="K167" s="10"/>
      <c r="L167" s="10"/>
      <c r="M167" s="22">
        <v>10</v>
      </c>
      <c r="N167" s="22">
        <v>95</v>
      </c>
      <c r="O167" s="10"/>
      <c r="P167" s="22"/>
      <c r="Q167" s="22">
        <f t="shared" si="18"/>
        <v>0</v>
      </c>
    </row>
    <row r="168" spans="1:17">
      <c r="A168" s="10"/>
      <c r="B168" s="10"/>
      <c r="C168" s="22">
        <v>12</v>
      </c>
      <c r="D168" s="22">
        <v>125</v>
      </c>
      <c r="E168" s="10"/>
      <c r="F168" s="22"/>
      <c r="G168" s="22">
        <f t="shared" si="17"/>
        <v>0</v>
      </c>
      <c r="H168" s="10"/>
      <c r="I168" s="10"/>
      <c r="K168" s="10"/>
      <c r="L168" s="10"/>
      <c r="M168" s="22">
        <v>12</v>
      </c>
      <c r="N168" s="22">
        <v>125</v>
      </c>
      <c r="O168" s="10"/>
      <c r="P168" s="22"/>
      <c r="Q168" s="22">
        <f t="shared" si="18"/>
        <v>0</v>
      </c>
    </row>
    <row r="169" spans="1:17">
      <c r="A169" s="10"/>
      <c r="B169" s="10"/>
      <c r="C169" s="22">
        <v>16</v>
      </c>
      <c r="D169" s="22">
        <v>205</v>
      </c>
      <c r="E169" s="10"/>
      <c r="F169" s="22"/>
      <c r="G169" s="22">
        <f t="shared" si="17"/>
        <v>0</v>
      </c>
      <c r="H169" s="10"/>
      <c r="I169" s="10"/>
      <c r="K169" s="10"/>
      <c r="L169" s="10"/>
      <c r="M169" s="22">
        <v>16</v>
      </c>
      <c r="N169" s="22">
        <v>205</v>
      </c>
      <c r="O169" s="10"/>
      <c r="P169" s="22"/>
      <c r="Q169" s="22">
        <f t="shared" si="18"/>
        <v>0</v>
      </c>
    </row>
    <row r="170" spans="1:17">
      <c r="A170" s="10"/>
      <c r="B170" s="10"/>
      <c r="C170" s="22">
        <v>20</v>
      </c>
      <c r="D170" s="22">
        <v>310</v>
      </c>
      <c r="E170" s="10"/>
      <c r="F170" s="22"/>
      <c r="G170" s="22">
        <f t="shared" si="17"/>
        <v>0</v>
      </c>
      <c r="H170" s="10"/>
      <c r="I170" s="10"/>
      <c r="K170" s="10"/>
      <c r="L170" s="10"/>
      <c r="M170" s="22">
        <v>20</v>
      </c>
      <c r="N170" s="22">
        <v>310</v>
      </c>
      <c r="O170" s="10"/>
      <c r="P170" s="22"/>
      <c r="Q170" s="22">
        <f t="shared" si="18"/>
        <v>0</v>
      </c>
    </row>
    <row r="171" spans="1:17" ht="15.75" thickBot="1">
      <c r="A171" s="10"/>
      <c r="B171" s="10"/>
      <c r="C171" s="22">
        <v>24</v>
      </c>
      <c r="D171" s="22">
        <v>435</v>
      </c>
      <c r="E171" s="10"/>
      <c r="F171" s="31"/>
      <c r="G171" s="22">
        <f t="shared" si="17"/>
        <v>0</v>
      </c>
      <c r="H171" s="10"/>
      <c r="I171" s="10"/>
      <c r="K171" s="10"/>
      <c r="L171" s="10"/>
      <c r="M171" s="22">
        <v>24</v>
      </c>
      <c r="N171" s="22">
        <v>435</v>
      </c>
      <c r="O171" s="10"/>
      <c r="P171" s="31"/>
      <c r="Q171" s="22">
        <f t="shared" si="18"/>
        <v>0</v>
      </c>
    </row>
    <row r="172" spans="1:17">
      <c r="A172" s="10"/>
      <c r="B172" s="10"/>
      <c r="C172" s="32"/>
      <c r="D172" s="33" t="s">
        <v>46</v>
      </c>
      <c r="E172" s="32"/>
      <c r="F172" s="34"/>
      <c r="G172" s="34">
        <f>SUM(G162:G171)</f>
        <v>0</v>
      </c>
      <c r="H172" s="10"/>
      <c r="I172" s="10"/>
      <c r="K172" s="10"/>
      <c r="L172" s="10"/>
      <c r="M172" s="32"/>
      <c r="N172" s="33" t="s">
        <v>46</v>
      </c>
      <c r="O172" s="32"/>
      <c r="P172" s="34"/>
      <c r="Q172" s="34">
        <f>SUM(Q162:Q171)</f>
        <v>0</v>
      </c>
    </row>
    <row r="173" spans="1:17">
      <c r="A173" s="10"/>
      <c r="B173" s="10"/>
      <c r="C173" s="10"/>
      <c r="D173" s="10"/>
      <c r="E173" s="10"/>
      <c r="F173" s="11"/>
      <c r="G173" s="10"/>
      <c r="H173" s="10"/>
      <c r="I173" s="10"/>
      <c r="K173" s="10"/>
      <c r="L173" s="10"/>
      <c r="M173" s="10"/>
      <c r="N173" s="10"/>
      <c r="O173" s="10"/>
      <c r="P173" s="11"/>
      <c r="Q173" s="10"/>
    </row>
    <row r="174" spans="1:17" ht="15.75">
      <c r="A174" s="10"/>
      <c r="B174" s="29"/>
      <c r="C174" s="10"/>
      <c r="D174" s="12" t="s">
        <v>54</v>
      </c>
      <c r="E174" s="10"/>
      <c r="F174" s="11"/>
      <c r="G174" s="10"/>
      <c r="H174" s="10"/>
      <c r="I174" s="10"/>
      <c r="K174" s="10"/>
      <c r="L174" s="29"/>
      <c r="M174" s="10"/>
      <c r="N174" s="12" t="s">
        <v>54</v>
      </c>
      <c r="O174" s="10"/>
      <c r="P174" s="11"/>
      <c r="Q174" s="10"/>
    </row>
    <row r="175" spans="1:17">
      <c r="A175" s="10"/>
      <c r="B175" s="208" t="s">
        <v>40</v>
      </c>
      <c r="C175" s="210" t="s">
        <v>41</v>
      </c>
      <c r="D175" s="211"/>
      <c r="E175" s="212"/>
      <c r="F175" s="208" t="s">
        <v>42</v>
      </c>
      <c r="G175" s="208" t="s">
        <v>43</v>
      </c>
      <c r="H175" s="10"/>
      <c r="I175" s="10"/>
      <c r="K175" s="10"/>
      <c r="L175" s="208" t="s">
        <v>40</v>
      </c>
      <c r="M175" s="210" t="s">
        <v>41</v>
      </c>
      <c r="N175" s="211"/>
      <c r="O175" s="212"/>
      <c r="P175" s="208" t="s">
        <v>42</v>
      </c>
      <c r="Q175" s="208" t="s">
        <v>43</v>
      </c>
    </row>
    <row r="176" spans="1:17">
      <c r="A176" s="10"/>
      <c r="B176" s="209"/>
      <c r="C176" s="38" t="s">
        <v>55</v>
      </c>
      <c r="D176" s="35" t="s">
        <v>56</v>
      </c>
      <c r="E176" s="213"/>
      <c r="F176" s="214"/>
      <c r="G176" s="214"/>
      <c r="H176" s="10"/>
      <c r="I176" s="10"/>
      <c r="K176" s="10"/>
      <c r="L176" s="209"/>
      <c r="M176" s="38" t="s">
        <v>55</v>
      </c>
      <c r="N176" s="35" t="s">
        <v>56</v>
      </c>
      <c r="O176" s="213"/>
      <c r="P176" s="214"/>
      <c r="Q176" s="214"/>
    </row>
    <row r="177" spans="1:17">
      <c r="A177" s="10"/>
      <c r="B177" s="15">
        <v>2</v>
      </c>
      <c r="C177" s="19" t="s">
        <v>57</v>
      </c>
      <c r="D177" s="39" t="s">
        <v>57</v>
      </c>
      <c r="E177" s="11"/>
      <c r="F177" s="14"/>
      <c r="G177" s="15"/>
      <c r="H177" s="10"/>
      <c r="I177" s="10"/>
      <c r="K177" s="10"/>
      <c r="L177" s="15">
        <v>2</v>
      </c>
      <c r="M177" s="19" t="s">
        <v>57</v>
      </c>
      <c r="N177" s="39" t="s">
        <v>57</v>
      </c>
      <c r="O177" s="11"/>
      <c r="P177" s="14"/>
      <c r="Q177" s="15"/>
    </row>
    <row r="178" spans="1:17">
      <c r="A178" s="10"/>
      <c r="B178" s="22">
        <v>3</v>
      </c>
      <c r="C178" s="23">
        <v>39</v>
      </c>
      <c r="D178" s="23">
        <v>44</v>
      </c>
      <c r="E178" s="10"/>
      <c r="F178" s="22"/>
      <c r="G178" s="22">
        <f t="shared" ref="G178:G186" si="19">F178*D178</f>
        <v>0</v>
      </c>
      <c r="H178" s="10"/>
      <c r="I178" s="10"/>
      <c r="K178" s="10"/>
      <c r="L178" s="22">
        <v>3</v>
      </c>
      <c r="M178" s="23">
        <v>39</v>
      </c>
      <c r="N178" s="23">
        <v>44</v>
      </c>
      <c r="O178" s="10"/>
      <c r="P178" s="22"/>
      <c r="Q178" s="22">
        <f t="shared" ref="Q178:Q186" si="20">P178*N178</f>
        <v>0</v>
      </c>
    </row>
    <row r="179" spans="1:17">
      <c r="A179" s="10"/>
      <c r="B179" s="22">
        <v>4</v>
      </c>
      <c r="C179" s="23">
        <v>55</v>
      </c>
      <c r="D179" s="23">
        <v>65</v>
      </c>
      <c r="E179" s="10"/>
      <c r="F179" s="22"/>
      <c r="G179" s="22">
        <f t="shared" si="19"/>
        <v>0</v>
      </c>
      <c r="H179" s="10"/>
      <c r="I179" s="10"/>
      <c r="K179" s="10"/>
      <c r="L179" s="22">
        <v>4</v>
      </c>
      <c r="M179" s="23">
        <v>55</v>
      </c>
      <c r="N179" s="23">
        <v>65</v>
      </c>
      <c r="O179" s="10"/>
      <c r="P179" s="22"/>
      <c r="Q179" s="22">
        <f t="shared" si="20"/>
        <v>0</v>
      </c>
    </row>
    <row r="180" spans="1:17">
      <c r="A180" s="10"/>
      <c r="B180" s="22">
        <v>6</v>
      </c>
      <c r="C180" s="23">
        <v>77</v>
      </c>
      <c r="D180" s="23">
        <v>97</v>
      </c>
      <c r="E180" s="10"/>
      <c r="F180" s="22"/>
      <c r="G180" s="22">
        <f t="shared" si="19"/>
        <v>0</v>
      </c>
      <c r="H180" s="10"/>
      <c r="I180" s="10"/>
      <c r="K180" s="10"/>
      <c r="L180" s="22">
        <v>6</v>
      </c>
      <c r="M180" s="23">
        <v>77</v>
      </c>
      <c r="N180" s="23">
        <v>97</v>
      </c>
      <c r="O180" s="10"/>
      <c r="P180" s="22"/>
      <c r="Q180" s="22">
        <f t="shared" si="20"/>
        <v>0</v>
      </c>
    </row>
    <row r="181" spans="1:17">
      <c r="A181" s="10"/>
      <c r="B181" s="22">
        <v>8</v>
      </c>
      <c r="C181" s="23">
        <v>115</v>
      </c>
      <c r="D181" s="23">
        <v>135</v>
      </c>
      <c r="E181" s="10"/>
      <c r="F181" s="22"/>
      <c r="G181" s="22">
        <f t="shared" si="19"/>
        <v>0</v>
      </c>
      <c r="H181" s="10"/>
      <c r="I181" s="10"/>
      <c r="K181" s="10"/>
      <c r="L181" s="22">
        <v>8</v>
      </c>
      <c r="M181" s="23">
        <v>115</v>
      </c>
      <c r="N181" s="23">
        <v>135</v>
      </c>
      <c r="O181" s="10"/>
      <c r="P181" s="22"/>
      <c r="Q181" s="22">
        <f t="shared" si="20"/>
        <v>0</v>
      </c>
    </row>
    <row r="182" spans="1:17">
      <c r="A182" s="10"/>
      <c r="B182" s="22">
        <v>10</v>
      </c>
      <c r="C182" s="23">
        <v>145</v>
      </c>
      <c r="D182" s="23">
        <v>175</v>
      </c>
      <c r="E182" s="10"/>
      <c r="F182" s="22"/>
      <c r="G182" s="22">
        <f t="shared" si="19"/>
        <v>0</v>
      </c>
      <c r="H182" s="10"/>
      <c r="I182" s="10"/>
      <c r="K182" s="10"/>
      <c r="L182" s="22">
        <v>10</v>
      </c>
      <c r="M182" s="23">
        <v>145</v>
      </c>
      <c r="N182" s="23">
        <v>175</v>
      </c>
      <c r="O182" s="10"/>
      <c r="P182" s="22"/>
      <c r="Q182" s="22">
        <f t="shared" si="20"/>
        <v>0</v>
      </c>
    </row>
    <row r="183" spans="1:17">
      <c r="A183" s="10"/>
      <c r="B183" s="22">
        <v>12</v>
      </c>
      <c r="C183" s="23">
        <v>190</v>
      </c>
      <c r="D183" s="23">
        <v>225</v>
      </c>
      <c r="E183" s="10"/>
      <c r="F183" s="22"/>
      <c r="G183" s="22">
        <f t="shared" si="19"/>
        <v>0</v>
      </c>
      <c r="H183" s="10"/>
      <c r="I183" s="10"/>
      <c r="K183" s="10"/>
      <c r="L183" s="22">
        <v>12</v>
      </c>
      <c r="M183" s="23">
        <v>190</v>
      </c>
      <c r="N183" s="23">
        <v>225</v>
      </c>
      <c r="O183" s="10"/>
      <c r="P183" s="22"/>
      <c r="Q183" s="22">
        <f t="shared" si="20"/>
        <v>0</v>
      </c>
    </row>
    <row r="184" spans="1:17">
      <c r="A184" s="10"/>
      <c r="B184" s="22">
        <v>16</v>
      </c>
      <c r="C184" s="23">
        <v>275</v>
      </c>
      <c r="D184" s="23">
        <v>335</v>
      </c>
      <c r="E184" s="10"/>
      <c r="F184" s="22"/>
      <c r="G184" s="22">
        <f t="shared" si="19"/>
        <v>0</v>
      </c>
      <c r="H184" s="10"/>
      <c r="I184" s="10"/>
      <c r="K184" s="10"/>
      <c r="L184" s="22">
        <v>16</v>
      </c>
      <c r="M184" s="23">
        <v>275</v>
      </c>
      <c r="N184" s="23">
        <v>335</v>
      </c>
      <c r="O184" s="10"/>
      <c r="P184" s="22"/>
      <c r="Q184" s="22">
        <f t="shared" si="20"/>
        <v>0</v>
      </c>
    </row>
    <row r="185" spans="1:17">
      <c r="A185" s="10"/>
      <c r="B185" s="22">
        <v>20</v>
      </c>
      <c r="C185" s="23">
        <v>445</v>
      </c>
      <c r="D185" s="23">
        <v>550</v>
      </c>
      <c r="E185" s="10"/>
      <c r="F185" s="22"/>
      <c r="G185" s="22">
        <f t="shared" si="19"/>
        <v>0</v>
      </c>
      <c r="H185" s="10"/>
      <c r="I185" s="10"/>
      <c r="K185" s="10"/>
      <c r="L185" s="22">
        <v>20</v>
      </c>
      <c r="M185" s="23">
        <v>445</v>
      </c>
      <c r="N185" s="23">
        <v>550</v>
      </c>
      <c r="O185" s="10"/>
      <c r="P185" s="22"/>
      <c r="Q185" s="22">
        <f t="shared" si="20"/>
        <v>0</v>
      </c>
    </row>
    <row r="186" spans="1:17" ht="15.75" thickBot="1">
      <c r="A186" s="10"/>
      <c r="B186" s="31">
        <v>24</v>
      </c>
      <c r="C186" s="40">
        <v>570</v>
      </c>
      <c r="D186" s="40">
        <v>715</v>
      </c>
      <c r="E186" s="10"/>
      <c r="F186" s="31"/>
      <c r="G186" s="31">
        <f t="shared" si="19"/>
        <v>0</v>
      </c>
      <c r="H186" s="10"/>
      <c r="I186" s="10"/>
      <c r="K186" s="10"/>
      <c r="L186" s="31">
        <v>24</v>
      </c>
      <c r="M186" s="40">
        <v>570</v>
      </c>
      <c r="N186" s="40">
        <v>715</v>
      </c>
      <c r="O186" s="10"/>
      <c r="P186" s="31"/>
      <c r="Q186" s="31">
        <f t="shared" si="20"/>
        <v>0</v>
      </c>
    </row>
    <row r="187" spans="1:17">
      <c r="A187" s="10"/>
      <c r="B187" s="32"/>
      <c r="C187" s="32"/>
      <c r="D187" s="33" t="s">
        <v>46</v>
      </c>
      <c r="E187" s="32"/>
      <c r="F187" s="34"/>
      <c r="G187" s="34">
        <f>SUM(G177:G186)</f>
        <v>0</v>
      </c>
      <c r="H187" s="10"/>
      <c r="I187" s="10"/>
      <c r="K187" s="10"/>
      <c r="L187" s="32"/>
      <c r="M187" s="32"/>
      <c r="N187" s="33" t="s">
        <v>46</v>
      </c>
      <c r="O187" s="32"/>
      <c r="P187" s="34"/>
      <c r="Q187" s="34">
        <f>SUM(Q177:Q186)</f>
        <v>0</v>
      </c>
    </row>
    <row r="188" spans="1:17">
      <c r="A188" s="10"/>
      <c r="B188" s="10"/>
      <c r="C188" s="10"/>
      <c r="D188" s="10"/>
      <c r="E188" s="10"/>
      <c r="F188" s="11"/>
      <c r="G188" s="10"/>
      <c r="H188" s="10"/>
      <c r="I188" s="10"/>
      <c r="K188" s="10"/>
      <c r="L188" s="10"/>
      <c r="M188" s="10"/>
      <c r="N188" s="10"/>
      <c r="O188" s="10"/>
      <c r="P188" s="11"/>
      <c r="Q188" s="10"/>
    </row>
    <row r="189" spans="1:17" ht="15.75">
      <c r="A189" s="10"/>
      <c r="B189" s="10"/>
      <c r="C189" s="10"/>
      <c r="D189" s="12" t="s">
        <v>58</v>
      </c>
      <c r="E189" s="10"/>
      <c r="F189" s="11"/>
      <c r="G189" s="10"/>
      <c r="H189" s="10"/>
      <c r="I189" s="10"/>
      <c r="K189" s="10"/>
      <c r="L189" s="10"/>
      <c r="M189" s="10"/>
      <c r="N189" s="12" t="s">
        <v>58</v>
      </c>
      <c r="O189" s="10"/>
      <c r="P189" s="11"/>
      <c r="Q189" s="10"/>
    </row>
    <row r="190" spans="1:17">
      <c r="A190" s="10"/>
      <c r="B190" s="10"/>
      <c r="C190" s="13" t="s">
        <v>40</v>
      </c>
      <c r="D190" s="35" t="s">
        <v>41</v>
      </c>
      <c r="E190" s="16"/>
      <c r="F190" s="35" t="s">
        <v>42</v>
      </c>
      <c r="G190" s="35" t="s">
        <v>43</v>
      </c>
      <c r="H190" s="10"/>
      <c r="I190" s="10"/>
      <c r="K190" s="10"/>
      <c r="L190" s="10"/>
      <c r="M190" s="13" t="s">
        <v>40</v>
      </c>
      <c r="N190" s="35" t="s">
        <v>41</v>
      </c>
      <c r="O190" s="16"/>
      <c r="P190" s="35" t="s">
        <v>42</v>
      </c>
      <c r="Q190" s="35" t="s">
        <v>43</v>
      </c>
    </row>
    <row r="191" spans="1:17">
      <c r="A191" s="10"/>
      <c r="B191" s="10"/>
      <c r="C191" s="15">
        <v>2</v>
      </c>
      <c r="D191" s="39">
        <v>9</v>
      </c>
      <c r="E191" s="11"/>
      <c r="F191" s="14"/>
      <c r="G191" s="15">
        <f t="shared" ref="G191:G200" si="21">F191*D191</f>
        <v>0</v>
      </c>
      <c r="H191" s="10"/>
      <c r="I191" s="10"/>
      <c r="K191" s="10"/>
      <c r="L191" s="10"/>
      <c r="M191" s="15">
        <v>2</v>
      </c>
      <c r="N191" s="39">
        <v>9</v>
      </c>
      <c r="O191" s="11"/>
      <c r="P191" s="14"/>
      <c r="Q191" s="15">
        <f t="shared" ref="Q191:Q200" si="22">P191*N191</f>
        <v>0</v>
      </c>
    </row>
    <row r="192" spans="1:17">
      <c r="A192" s="10"/>
      <c r="B192" s="10"/>
      <c r="C192" s="22">
        <v>3</v>
      </c>
      <c r="D192" s="23">
        <v>15</v>
      </c>
      <c r="E192" s="10"/>
      <c r="F192" s="22"/>
      <c r="G192" s="22">
        <f t="shared" si="21"/>
        <v>0</v>
      </c>
      <c r="H192" s="10"/>
      <c r="I192" s="10"/>
      <c r="K192" s="10"/>
      <c r="L192" s="10"/>
      <c r="M192" s="22">
        <v>3</v>
      </c>
      <c r="N192" s="23">
        <v>15</v>
      </c>
      <c r="O192" s="10"/>
      <c r="P192" s="22"/>
      <c r="Q192" s="22">
        <f t="shared" si="22"/>
        <v>0</v>
      </c>
    </row>
    <row r="193" spans="1:17">
      <c r="A193" s="10"/>
      <c r="B193" s="10"/>
      <c r="C193" s="22">
        <v>4</v>
      </c>
      <c r="D193" s="23">
        <v>25</v>
      </c>
      <c r="E193" s="10"/>
      <c r="F193" s="22"/>
      <c r="G193" s="22">
        <f t="shared" si="21"/>
        <v>0</v>
      </c>
      <c r="H193" s="10"/>
      <c r="I193" s="10"/>
      <c r="K193" s="10"/>
      <c r="L193" s="10"/>
      <c r="M193" s="22">
        <v>4</v>
      </c>
      <c r="N193" s="23">
        <v>25</v>
      </c>
      <c r="O193" s="10"/>
      <c r="P193" s="22"/>
      <c r="Q193" s="22">
        <f t="shared" si="22"/>
        <v>0</v>
      </c>
    </row>
    <row r="194" spans="1:17">
      <c r="A194" s="10"/>
      <c r="B194" s="10"/>
      <c r="C194" s="22">
        <v>6</v>
      </c>
      <c r="D194" s="23">
        <v>38</v>
      </c>
      <c r="E194" s="10"/>
      <c r="F194" s="22"/>
      <c r="G194" s="22">
        <f t="shared" si="21"/>
        <v>0</v>
      </c>
      <c r="H194" s="10"/>
      <c r="I194" s="10"/>
      <c r="K194" s="10"/>
      <c r="L194" s="10"/>
      <c r="M194" s="22">
        <v>6</v>
      </c>
      <c r="N194" s="23">
        <v>38</v>
      </c>
      <c r="O194" s="10"/>
      <c r="P194" s="22"/>
      <c r="Q194" s="22">
        <f t="shared" si="22"/>
        <v>0</v>
      </c>
    </row>
    <row r="195" spans="1:17">
      <c r="A195" s="10"/>
      <c r="B195" s="10"/>
      <c r="C195" s="22">
        <v>8</v>
      </c>
      <c r="D195" s="23">
        <v>47</v>
      </c>
      <c r="E195" s="10"/>
      <c r="F195" s="22"/>
      <c r="G195" s="22">
        <f t="shared" si="21"/>
        <v>0</v>
      </c>
      <c r="H195" s="10"/>
      <c r="I195" s="10"/>
      <c r="K195" s="10"/>
      <c r="L195" s="10"/>
      <c r="M195" s="22">
        <v>8</v>
      </c>
      <c r="N195" s="23">
        <v>47</v>
      </c>
      <c r="O195" s="10"/>
      <c r="P195" s="22"/>
      <c r="Q195" s="22">
        <f t="shared" si="22"/>
        <v>0</v>
      </c>
    </row>
    <row r="196" spans="1:17">
      <c r="A196" s="10"/>
      <c r="B196" s="10"/>
      <c r="C196" s="22">
        <v>10</v>
      </c>
      <c r="D196" s="23">
        <v>56</v>
      </c>
      <c r="E196" s="10"/>
      <c r="F196" s="22"/>
      <c r="G196" s="22">
        <f t="shared" si="21"/>
        <v>0</v>
      </c>
      <c r="H196" s="10"/>
      <c r="I196" s="10"/>
      <c r="K196" s="10"/>
      <c r="L196" s="10"/>
      <c r="M196" s="22">
        <v>10</v>
      </c>
      <c r="N196" s="23">
        <v>56</v>
      </c>
      <c r="O196" s="10"/>
      <c r="P196" s="22"/>
      <c r="Q196" s="22">
        <f t="shared" si="22"/>
        <v>0</v>
      </c>
    </row>
    <row r="197" spans="1:17">
      <c r="A197" s="10"/>
      <c r="B197" s="10"/>
      <c r="C197" s="22">
        <v>12</v>
      </c>
      <c r="D197" s="23">
        <v>69</v>
      </c>
      <c r="E197" s="10"/>
      <c r="F197" s="22"/>
      <c r="G197" s="22">
        <f t="shared" si="21"/>
        <v>0</v>
      </c>
      <c r="H197" s="10"/>
      <c r="I197" s="10"/>
      <c r="K197" s="10"/>
      <c r="L197" s="10"/>
      <c r="M197" s="22">
        <v>12</v>
      </c>
      <c r="N197" s="23">
        <v>69</v>
      </c>
      <c r="O197" s="10"/>
      <c r="P197" s="22"/>
      <c r="Q197" s="22">
        <f t="shared" si="22"/>
        <v>0</v>
      </c>
    </row>
    <row r="198" spans="1:17">
      <c r="A198" s="10"/>
      <c r="B198" s="10"/>
      <c r="C198" s="22">
        <v>16</v>
      </c>
      <c r="D198" s="23">
        <v>104</v>
      </c>
      <c r="E198" s="10"/>
      <c r="F198" s="22"/>
      <c r="G198" s="22">
        <f t="shared" si="21"/>
        <v>0</v>
      </c>
      <c r="H198" s="10"/>
      <c r="I198" s="10"/>
      <c r="K198" s="10"/>
      <c r="L198" s="10"/>
      <c r="M198" s="22">
        <v>16</v>
      </c>
      <c r="N198" s="23">
        <v>104</v>
      </c>
      <c r="O198" s="10"/>
      <c r="P198" s="22"/>
      <c r="Q198" s="22">
        <f t="shared" si="22"/>
        <v>0</v>
      </c>
    </row>
    <row r="199" spans="1:17">
      <c r="A199" s="10"/>
      <c r="B199" s="10"/>
      <c r="C199" s="22">
        <v>20</v>
      </c>
      <c r="D199" s="23">
        <v>240</v>
      </c>
      <c r="E199" s="10"/>
      <c r="F199" s="22"/>
      <c r="G199" s="22">
        <f t="shared" si="21"/>
        <v>0</v>
      </c>
      <c r="H199" s="10"/>
      <c r="I199" s="10"/>
      <c r="K199" s="10"/>
      <c r="L199" s="10"/>
      <c r="M199" s="22">
        <v>20</v>
      </c>
      <c r="N199" s="23">
        <v>240</v>
      </c>
      <c r="O199" s="10"/>
      <c r="P199" s="22"/>
      <c r="Q199" s="22">
        <f t="shared" si="22"/>
        <v>0</v>
      </c>
    </row>
    <row r="200" spans="1:17" ht="15.75" thickBot="1">
      <c r="A200" s="10"/>
      <c r="B200" s="10"/>
      <c r="C200" s="31">
        <v>24</v>
      </c>
      <c r="D200" s="40">
        <v>310</v>
      </c>
      <c r="E200" s="10"/>
      <c r="F200" s="31"/>
      <c r="G200" s="31">
        <f t="shared" si="21"/>
        <v>0</v>
      </c>
      <c r="H200" s="10"/>
      <c r="I200" s="10"/>
      <c r="K200" s="10"/>
      <c r="L200" s="10"/>
      <c r="M200" s="31">
        <v>24</v>
      </c>
      <c r="N200" s="40">
        <v>310</v>
      </c>
      <c r="O200" s="10"/>
      <c r="P200" s="31"/>
      <c r="Q200" s="31">
        <f t="shared" si="22"/>
        <v>0</v>
      </c>
    </row>
    <row r="201" spans="1:17">
      <c r="A201" s="10"/>
      <c r="B201" s="10"/>
      <c r="C201" s="32"/>
      <c r="D201" s="33" t="s">
        <v>46</v>
      </c>
      <c r="E201" s="32"/>
      <c r="F201" s="34"/>
      <c r="G201" s="34">
        <f>SUM(G191:G200)</f>
        <v>0</v>
      </c>
      <c r="H201" s="10"/>
      <c r="I201" s="10"/>
      <c r="K201" s="10"/>
      <c r="L201" s="10"/>
      <c r="M201" s="32"/>
      <c r="N201" s="33" t="s">
        <v>46</v>
      </c>
      <c r="O201" s="32"/>
      <c r="P201" s="34"/>
      <c r="Q201" s="34">
        <f>SUM(Q191:Q200)</f>
        <v>0</v>
      </c>
    </row>
    <row r="202" spans="1:17">
      <c r="A202" s="10"/>
      <c r="B202" s="10"/>
      <c r="C202" s="10"/>
      <c r="D202" s="10"/>
      <c r="E202" s="10"/>
      <c r="F202" s="11"/>
      <c r="G202" s="10"/>
      <c r="H202" s="10"/>
      <c r="I202" s="10"/>
      <c r="K202" s="10"/>
      <c r="L202" s="10"/>
      <c r="M202" s="10"/>
      <c r="N202" s="10"/>
      <c r="O202" s="10"/>
      <c r="P202" s="11"/>
      <c r="Q202" s="10"/>
    </row>
    <row r="203" spans="1:17" ht="15.75">
      <c r="A203" s="10"/>
      <c r="B203" s="29"/>
      <c r="C203" s="10"/>
      <c r="D203" s="12" t="s">
        <v>59</v>
      </c>
      <c r="E203" s="10"/>
      <c r="F203" s="11"/>
      <c r="G203" s="10"/>
      <c r="H203" s="10"/>
      <c r="I203" s="10"/>
      <c r="K203" s="10"/>
      <c r="L203" s="29"/>
      <c r="M203" s="10"/>
      <c r="N203" s="12" t="s">
        <v>59</v>
      </c>
      <c r="O203" s="10"/>
      <c r="P203" s="11"/>
      <c r="Q203" s="10"/>
    </row>
    <row r="204" spans="1:17">
      <c r="A204" s="10"/>
      <c r="B204" s="35" t="s">
        <v>40</v>
      </c>
      <c r="C204" s="41" t="s">
        <v>60</v>
      </c>
      <c r="D204" s="38" t="s">
        <v>41</v>
      </c>
      <c r="E204" s="16"/>
      <c r="F204" s="35" t="s">
        <v>42</v>
      </c>
      <c r="G204" s="35" t="s">
        <v>43</v>
      </c>
      <c r="H204" s="10"/>
      <c r="I204" s="10"/>
      <c r="K204" s="10"/>
      <c r="L204" s="35" t="s">
        <v>40</v>
      </c>
      <c r="M204" s="41" t="s">
        <v>60</v>
      </c>
      <c r="N204" s="38" t="s">
        <v>41</v>
      </c>
      <c r="O204" s="16"/>
      <c r="P204" s="35" t="s">
        <v>42</v>
      </c>
      <c r="Q204" s="35" t="s">
        <v>43</v>
      </c>
    </row>
    <row r="205" spans="1:17">
      <c r="A205" s="10"/>
      <c r="B205" s="21">
        <v>6</v>
      </c>
      <c r="C205" s="11">
        <v>13</v>
      </c>
      <c r="D205" s="36">
        <v>70</v>
      </c>
      <c r="E205" s="11"/>
      <c r="F205" s="14"/>
      <c r="G205" s="15">
        <f>F205*D205</f>
        <v>0</v>
      </c>
      <c r="H205" s="10"/>
      <c r="I205" s="10"/>
      <c r="K205" s="10"/>
      <c r="L205" s="21">
        <v>6</v>
      </c>
      <c r="M205" s="11">
        <v>13</v>
      </c>
      <c r="N205" s="36">
        <v>70</v>
      </c>
      <c r="O205" s="11"/>
      <c r="P205" s="14"/>
      <c r="Q205" s="15">
        <f>P205*N205</f>
        <v>0</v>
      </c>
    </row>
    <row r="206" spans="1:17">
      <c r="A206" s="10"/>
      <c r="B206" s="21">
        <v>6</v>
      </c>
      <c r="C206" s="11">
        <v>18</v>
      </c>
      <c r="D206" s="23">
        <v>85</v>
      </c>
      <c r="E206" s="10"/>
      <c r="F206" s="22"/>
      <c r="G206" s="22">
        <f>F206*D206</f>
        <v>0</v>
      </c>
      <c r="H206" s="10"/>
      <c r="I206" s="10"/>
      <c r="K206" s="10"/>
      <c r="L206" s="21">
        <v>6</v>
      </c>
      <c r="M206" s="11">
        <v>18</v>
      </c>
      <c r="N206" s="23">
        <v>85</v>
      </c>
      <c r="O206" s="10"/>
      <c r="P206" s="22"/>
      <c r="Q206" s="22">
        <f>P206*N206</f>
        <v>0</v>
      </c>
    </row>
    <row r="207" spans="1:17">
      <c r="A207" s="10"/>
      <c r="B207" s="21">
        <v>6</v>
      </c>
      <c r="C207" s="11">
        <v>24</v>
      </c>
      <c r="D207" s="23">
        <v>100</v>
      </c>
      <c r="E207" s="10"/>
      <c r="F207" s="22"/>
      <c r="G207" s="22">
        <f>F207*D207</f>
        <v>0</v>
      </c>
      <c r="H207" s="10"/>
      <c r="I207" s="10"/>
      <c r="K207" s="10"/>
      <c r="L207" s="21">
        <v>6</v>
      </c>
      <c r="M207" s="11">
        <v>24</v>
      </c>
      <c r="N207" s="23">
        <v>100</v>
      </c>
      <c r="O207" s="10"/>
      <c r="P207" s="22"/>
      <c r="Q207" s="22">
        <f>P207*N207</f>
        <v>0</v>
      </c>
    </row>
    <row r="208" spans="1:17">
      <c r="A208" s="10"/>
      <c r="B208" s="21">
        <v>6</v>
      </c>
      <c r="C208" s="11">
        <v>30</v>
      </c>
      <c r="D208" s="23">
        <v>115</v>
      </c>
      <c r="E208" s="10"/>
      <c r="F208" s="22"/>
      <c r="G208" s="22">
        <f>F208*D208</f>
        <v>0</v>
      </c>
      <c r="H208" s="10"/>
      <c r="I208" s="10"/>
      <c r="K208" s="10"/>
      <c r="L208" s="21">
        <v>6</v>
      </c>
      <c r="M208" s="11">
        <v>30</v>
      </c>
      <c r="N208" s="23">
        <v>115</v>
      </c>
      <c r="O208" s="10"/>
      <c r="P208" s="22"/>
      <c r="Q208" s="22">
        <f>P208*N208</f>
        <v>0</v>
      </c>
    </row>
    <row r="209" spans="1:17" ht="15.75" thickBot="1">
      <c r="A209" s="10"/>
      <c r="B209" s="21">
        <v>6</v>
      </c>
      <c r="C209" s="11">
        <v>36</v>
      </c>
      <c r="D209" s="23">
        <v>130</v>
      </c>
      <c r="E209" s="10"/>
      <c r="F209" s="31"/>
      <c r="G209" s="31">
        <f>F209*D209</f>
        <v>0</v>
      </c>
      <c r="H209" s="10"/>
      <c r="I209" s="10"/>
      <c r="K209" s="10"/>
      <c r="L209" s="21">
        <v>6</v>
      </c>
      <c r="M209" s="11">
        <v>36</v>
      </c>
      <c r="N209" s="23">
        <v>130</v>
      </c>
      <c r="O209" s="10"/>
      <c r="P209" s="31"/>
      <c r="Q209" s="31">
        <f>P209*N209</f>
        <v>0</v>
      </c>
    </row>
    <row r="210" spans="1:17">
      <c r="A210" s="10"/>
      <c r="B210" s="32"/>
      <c r="C210" s="32"/>
      <c r="D210" s="33" t="s">
        <v>46</v>
      </c>
      <c r="E210" s="32"/>
      <c r="F210" s="34"/>
      <c r="G210" s="34">
        <f>SUM(G205:G209)</f>
        <v>0</v>
      </c>
      <c r="H210" s="10"/>
      <c r="I210" s="10"/>
      <c r="K210" s="10"/>
      <c r="L210" s="32"/>
      <c r="M210" s="32"/>
      <c r="N210" s="33" t="s">
        <v>46</v>
      </c>
      <c r="O210" s="32"/>
      <c r="P210" s="34"/>
      <c r="Q210" s="34">
        <f>SUM(Q205:Q209)</f>
        <v>0</v>
      </c>
    </row>
    <row r="211" spans="1:17">
      <c r="A211" s="10"/>
      <c r="B211" s="11"/>
      <c r="C211" s="11"/>
      <c r="D211" s="11"/>
      <c r="E211" s="10"/>
      <c r="F211" s="11"/>
      <c r="G211" s="11"/>
      <c r="H211" s="10"/>
      <c r="I211" s="10"/>
      <c r="K211" s="10"/>
      <c r="L211" s="11"/>
      <c r="M211" s="11"/>
      <c r="N211" s="11"/>
      <c r="O211" s="10"/>
      <c r="P211" s="11"/>
      <c r="Q211" s="11"/>
    </row>
    <row r="212" spans="1:17" ht="15.75">
      <c r="A212" s="10"/>
      <c r="B212" s="11"/>
      <c r="C212" s="10"/>
      <c r="D212" s="12" t="s">
        <v>61</v>
      </c>
      <c r="E212" s="10"/>
      <c r="F212" s="11"/>
      <c r="G212" s="10"/>
      <c r="H212" s="10"/>
      <c r="I212" s="10"/>
      <c r="K212" s="10"/>
      <c r="L212" s="11"/>
      <c r="M212" s="10"/>
      <c r="N212" s="12" t="s">
        <v>61</v>
      </c>
      <c r="O212" s="10"/>
      <c r="P212" s="11"/>
      <c r="Q212" s="10"/>
    </row>
    <row r="213" spans="1:17">
      <c r="A213" s="10"/>
      <c r="B213" s="11"/>
      <c r="C213" s="13" t="s">
        <v>40</v>
      </c>
      <c r="D213" s="35" t="s">
        <v>41</v>
      </c>
      <c r="E213" s="16"/>
      <c r="F213" s="37" t="s">
        <v>42</v>
      </c>
      <c r="G213" s="35" t="s">
        <v>43</v>
      </c>
      <c r="H213" s="10"/>
      <c r="I213" s="10"/>
      <c r="K213" s="10"/>
      <c r="L213" s="11"/>
      <c r="M213" s="13" t="s">
        <v>40</v>
      </c>
      <c r="N213" s="35" t="s">
        <v>41</v>
      </c>
      <c r="O213" s="16"/>
      <c r="P213" s="37" t="s">
        <v>42</v>
      </c>
      <c r="Q213" s="35" t="s">
        <v>43</v>
      </c>
    </row>
    <row r="214" spans="1:17">
      <c r="A214" s="10"/>
      <c r="B214" s="11"/>
      <c r="C214" s="15">
        <v>2</v>
      </c>
      <c r="D214" s="14">
        <v>16</v>
      </c>
      <c r="E214" s="11"/>
      <c r="F214" s="14"/>
      <c r="G214" s="22">
        <f t="shared" ref="G214:G223" si="23">F214*D214</f>
        <v>0</v>
      </c>
      <c r="H214" s="10"/>
      <c r="I214" s="10"/>
      <c r="K214" s="10"/>
      <c r="L214" s="11"/>
      <c r="M214" s="15">
        <v>2</v>
      </c>
      <c r="N214" s="14">
        <v>16</v>
      </c>
      <c r="O214" s="11"/>
      <c r="P214" s="14"/>
      <c r="Q214" s="22">
        <f t="shared" ref="Q214:Q223" si="24">P214*N214</f>
        <v>0</v>
      </c>
    </row>
    <row r="215" spans="1:17">
      <c r="A215" s="10"/>
      <c r="B215" s="10"/>
      <c r="C215" s="22">
        <v>3</v>
      </c>
      <c r="D215" s="22">
        <v>42</v>
      </c>
      <c r="E215" s="10"/>
      <c r="F215" s="22"/>
      <c r="G215" s="22">
        <f t="shared" si="23"/>
        <v>0</v>
      </c>
      <c r="H215" s="10"/>
      <c r="I215" s="10"/>
      <c r="K215" s="10"/>
      <c r="L215" s="10"/>
      <c r="M215" s="22">
        <v>3</v>
      </c>
      <c r="N215" s="22">
        <v>42</v>
      </c>
      <c r="O215" s="10"/>
      <c r="P215" s="22"/>
      <c r="Q215" s="22">
        <f t="shared" si="24"/>
        <v>0</v>
      </c>
    </row>
    <row r="216" spans="1:17">
      <c r="A216" s="10"/>
      <c r="B216" s="10"/>
      <c r="C216" s="22">
        <v>4</v>
      </c>
      <c r="D216" s="22">
        <v>55</v>
      </c>
      <c r="E216" s="10"/>
      <c r="F216" s="22"/>
      <c r="G216" s="22">
        <f t="shared" si="23"/>
        <v>0</v>
      </c>
      <c r="H216" s="10"/>
      <c r="I216" s="10"/>
      <c r="K216" s="10"/>
      <c r="L216" s="10"/>
      <c r="M216" s="22">
        <v>4</v>
      </c>
      <c r="N216" s="22">
        <v>55</v>
      </c>
      <c r="O216" s="10"/>
      <c r="P216" s="22"/>
      <c r="Q216" s="22">
        <f t="shared" si="24"/>
        <v>0</v>
      </c>
    </row>
    <row r="217" spans="1:17">
      <c r="A217" s="10"/>
      <c r="B217" s="10"/>
      <c r="C217" s="22">
        <v>6</v>
      </c>
      <c r="D217" s="22">
        <v>86</v>
      </c>
      <c r="E217" s="10"/>
      <c r="F217" s="22"/>
      <c r="G217" s="22">
        <f t="shared" si="23"/>
        <v>0</v>
      </c>
      <c r="H217" s="10"/>
      <c r="I217" s="10"/>
      <c r="K217" s="10"/>
      <c r="L217" s="10"/>
      <c r="M217" s="22">
        <v>6</v>
      </c>
      <c r="N217" s="22">
        <v>86</v>
      </c>
      <c r="O217" s="10"/>
      <c r="P217" s="22"/>
      <c r="Q217" s="22">
        <f t="shared" si="24"/>
        <v>0</v>
      </c>
    </row>
    <row r="218" spans="1:17">
      <c r="A218" s="10"/>
      <c r="B218" s="10"/>
      <c r="C218" s="22">
        <v>8</v>
      </c>
      <c r="D218" s="22">
        <v>120</v>
      </c>
      <c r="E218" s="10"/>
      <c r="F218" s="22"/>
      <c r="G218" s="22">
        <f t="shared" si="23"/>
        <v>0</v>
      </c>
      <c r="H218" s="10"/>
      <c r="I218" s="10"/>
      <c r="K218" s="10"/>
      <c r="L218" s="10"/>
      <c r="M218" s="22">
        <v>8</v>
      </c>
      <c r="N218" s="22">
        <v>120</v>
      </c>
      <c r="O218" s="10"/>
      <c r="P218" s="22"/>
      <c r="Q218" s="22">
        <f t="shared" si="24"/>
        <v>0</v>
      </c>
    </row>
    <row r="219" spans="1:17">
      <c r="A219" s="10"/>
      <c r="B219" s="10"/>
      <c r="C219" s="22">
        <v>10</v>
      </c>
      <c r="D219" s="22">
        <v>160</v>
      </c>
      <c r="E219" s="10"/>
      <c r="F219" s="22"/>
      <c r="G219" s="22">
        <f t="shared" si="23"/>
        <v>0</v>
      </c>
      <c r="H219" s="10"/>
      <c r="I219" s="10"/>
      <c r="K219" s="10"/>
      <c r="L219" s="10"/>
      <c r="M219" s="22">
        <v>10</v>
      </c>
      <c r="N219" s="22">
        <v>160</v>
      </c>
      <c r="O219" s="10"/>
      <c r="P219" s="22"/>
      <c r="Q219" s="22">
        <f t="shared" si="24"/>
        <v>0</v>
      </c>
    </row>
    <row r="220" spans="1:17">
      <c r="A220" s="10"/>
      <c r="B220" s="10"/>
      <c r="C220" s="22">
        <v>12</v>
      </c>
      <c r="D220" s="22">
        <v>205</v>
      </c>
      <c r="E220" s="10"/>
      <c r="F220" s="22"/>
      <c r="G220" s="22">
        <f t="shared" si="23"/>
        <v>0</v>
      </c>
      <c r="H220" s="10"/>
      <c r="I220" s="10"/>
      <c r="K220" s="10"/>
      <c r="L220" s="10"/>
      <c r="M220" s="22">
        <v>12</v>
      </c>
      <c r="N220" s="22">
        <v>205</v>
      </c>
      <c r="O220" s="10"/>
      <c r="P220" s="22"/>
      <c r="Q220" s="22">
        <f t="shared" si="24"/>
        <v>0</v>
      </c>
    </row>
    <row r="221" spans="1:17">
      <c r="A221" s="10"/>
      <c r="B221" s="10"/>
      <c r="C221" s="22">
        <v>16</v>
      </c>
      <c r="D221" s="22">
        <v>345</v>
      </c>
      <c r="E221" s="10"/>
      <c r="F221" s="22"/>
      <c r="G221" s="22">
        <f t="shared" si="23"/>
        <v>0</v>
      </c>
      <c r="H221" s="10"/>
      <c r="I221" s="10"/>
      <c r="K221" s="10"/>
      <c r="L221" s="10"/>
      <c r="M221" s="22">
        <v>16</v>
      </c>
      <c r="N221" s="22">
        <v>345</v>
      </c>
      <c r="O221" s="10"/>
      <c r="P221" s="22"/>
      <c r="Q221" s="22">
        <f t="shared" si="24"/>
        <v>0</v>
      </c>
    </row>
    <row r="222" spans="1:17">
      <c r="A222" s="10"/>
      <c r="B222" s="10"/>
      <c r="C222" s="22">
        <v>20</v>
      </c>
      <c r="D222" s="22">
        <v>505</v>
      </c>
      <c r="E222" s="10"/>
      <c r="F222" s="22"/>
      <c r="G222" s="22">
        <f t="shared" si="23"/>
        <v>0</v>
      </c>
      <c r="H222" s="10"/>
      <c r="I222" s="10"/>
      <c r="K222" s="10"/>
      <c r="L222" s="10"/>
      <c r="M222" s="22">
        <v>20</v>
      </c>
      <c r="N222" s="22">
        <v>505</v>
      </c>
      <c r="O222" s="10"/>
      <c r="P222" s="22"/>
      <c r="Q222" s="22">
        <f t="shared" si="24"/>
        <v>0</v>
      </c>
    </row>
    <row r="223" spans="1:17" ht="15.75" thickBot="1">
      <c r="A223" s="10"/>
      <c r="B223" s="10"/>
      <c r="C223" s="22">
        <v>24</v>
      </c>
      <c r="D223" s="22">
        <v>660</v>
      </c>
      <c r="E223" s="10"/>
      <c r="F223" s="22"/>
      <c r="G223" s="22">
        <f t="shared" si="23"/>
        <v>0</v>
      </c>
      <c r="H223" s="10"/>
      <c r="I223" s="10"/>
      <c r="K223" s="10"/>
      <c r="L223" s="10"/>
      <c r="M223" s="22">
        <v>24</v>
      </c>
      <c r="N223" s="22">
        <v>660</v>
      </c>
      <c r="O223" s="10"/>
      <c r="P223" s="22"/>
      <c r="Q223" s="22">
        <f t="shared" si="24"/>
        <v>0</v>
      </c>
    </row>
    <row r="224" spans="1:17">
      <c r="A224" s="10"/>
      <c r="B224" s="10"/>
      <c r="C224" s="32"/>
      <c r="D224" s="33" t="s">
        <v>46</v>
      </c>
      <c r="E224" s="32"/>
      <c r="F224" s="34"/>
      <c r="G224" s="34">
        <f>SUM(G214:G223)</f>
        <v>0</v>
      </c>
      <c r="H224" s="10"/>
      <c r="I224" s="10"/>
      <c r="K224" s="10"/>
      <c r="L224" s="10"/>
      <c r="M224" s="32"/>
      <c r="N224" s="33" t="s">
        <v>46</v>
      </c>
      <c r="O224" s="32"/>
      <c r="P224" s="34"/>
      <c r="Q224" s="34">
        <f>SUM(Q214:Q223)</f>
        <v>0</v>
      </c>
    </row>
    <row r="225" spans="1:17">
      <c r="A225" s="10"/>
      <c r="B225" s="10"/>
      <c r="C225" s="10"/>
      <c r="D225" s="10"/>
      <c r="E225" s="10"/>
      <c r="F225" s="11"/>
      <c r="G225" s="10"/>
      <c r="H225" s="10"/>
      <c r="I225" s="10"/>
      <c r="K225" s="10"/>
      <c r="L225" s="10"/>
      <c r="M225" s="10"/>
      <c r="N225" s="10"/>
      <c r="O225" s="10"/>
      <c r="P225" s="11"/>
      <c r="Q225" s="10"/>
    </row>
    <row r="226" spans="1:17">
      <c r="A226" s="10"/>
      <c r="B226" s="10"/>
      <c r="C226" s="10"/>
      <c r="D226" s="42" t="s">
        <v>61</v>
      </c>
      <c r="E226" s="10"/>
      <c r="F226" s="11"/>
      <c r="G226" s="10"/>
      <c r="H226" s="10"/>
      <c r="I226" s="10"/>
      <c r="K226" s="10"/>
      <c r="L226" s="10"/>
      <c r="M226" s="10"/>
      <c r="N226" s="42" t="s">
        <v>61</v>
      </c>
      <c r="O226" s="10"/>
      <c r="P226" s="11"/>
      <c r="Q226" s="10"/>
    </row>
    <row r="227" spans="1:17">
      <c r="A227" s="10"/>
      <c r="B227" s="10"/>
      <c r="C227" s="13" t="s">
        <v>40</v>
      </c>
      <c r="D227" s="35" t="s">
        <v>41</v>
      </c>
      <c r="E227" s="16"/>
      <c r="F227" s="35" t="s">
        <v>42</v>
      </c>
      <c r="G227" s="35" t="s">
        <v>43</v>
      </c>
      <c r="H227" s="10"/>
      <c r="I227" s="10"/>
      <c r="K227" s="10"/>
      <c r="L227" s="10"/>
      <c r="M227" s="13" t="s">
        <v>40</v>
      </c>
      <c r="N227" s="35" t="s">
        <v>41</v>
      </c>
      <c r="O227" s="16"/>
      <c r="P227" s="35" t="s">
        <v>42</v>
      </c>
      <c r="Q227" s="35" t="s">
        <v>43</v>
      </c>
    </row>
    <row r="228" spans="1:17">
      <c r="A228" s="10"/>
      <c r="B228" s="10"/>
      <c r="C228" s="15" t="s">
        <v>62</v>
      </c>
      <c r="D228" s="14">
        <v>37</v>
      </c>
      <c r="E228" s="11"/>
      <c r="F228" s="14"/>
      <c r="G228" s="15">
        <f t="shared" ref="G228:G247" si="25">F228*D228</f>
        <v>0</v>
      </c>
      <c r="H228" s="10"/>
      <c r="I228" s="10"/>
      <c r="K228" s="10"/>
      <c r="L228" s="10"/>
      <c r="M228" s="15" t="s">
        <v>62</v>
      </c>
      <c r="N228" s="14">
        <v>37</v>
      </c>
      <c r="O228" s="11"/>
      <c r="P228" s="14"/>
      <c r="Q228" s="15">
        <f t="shared" ref="Q228:Q247" si="26">P228*N228</f>
        <v>0</v>
      </c>
    </row>
    <row r="229" spans="1:17">
      <c r="A229" s="10"/>
      <c r="B229" s="10"/>
      <c r="C229" s="22" t="s">
        <v>63</v>
      </c>
      <c r="D229" s="22">
        <v>45</v>
      </c>
      <c r="E229" s="10"/>
      <c r="F229" s="22"/>
      <c r="G229" s="22">
        <f t="shared" si="25"/>
        <v>0</v>
      </c>
      <c r="H229" s="10"/>
      <c r="I229" s="10"/>
      <c r="K229" s="10"/>
      <c r="L229" s="10"/>
      <c r="M229" s="22" t="s">
        <v>63</v>
      </c>
      <c r="N229" s="22">
        <v>45</v>
      </c>
      <c r="O229" s="10"/>
      <c r="P229" s="22"/>
      <c r="Q229" s="22">
        <f t="shared" si="26"/>
        <v>0</v>
      </c>
    </row>
    <row r="230" spans="1:17">
      <c r="A230" s="10"/>
      <c r="B230" s="10"/>
      <c r="C230" s="22" t="s">
        <v>64</v>
      </c>
      <c r="D230" s="22">
        <v>57</v>
      </c>
      <c r="E230" s="10"/>
      <c r="F230" s="22"/>
      <c r="G230" s="22">
        <f t="shared" si="25"/>
        <v>0</v>
      </c>
      <c r="H230" s="10"/>
      <c r="I230" s="10"/>
      <c r="K230" s="10"/>
      <c r="L230" s="10"/>
      <c r="M230" s="22" t="s">
        <v>64</v>
      </c>
      <c r="N230" s="22">
        <v>57</v>
      </c>
      <c r="O230" s="10"/>
      <c r="P230" s="22"/>
      <c r="Q230" s="22">
        <f t="shared" si="26"/>
        <v>0</v>
      </c>
    </row>
    <row r="231" spans="1:17">
      <c r="A231" s="10"/>
      <c r="B231" s="10"/>
      <c r="C231" s="22" t="s">
        <v>65</v>
      </c>
      <c r="D231" s="22">
        <v>66</v>
      </c>
      <c r="E231" s="10"/>
      <c r="F231" s="22"/>
      <c r="G231" s="22">
        <f t="shared" si="25"/>
        <v>0</v>
      </c>
      <c r="H231" s="10"/>
      <c r="I231" s="10"/>
      <c r="K231" s="10"/>
      <c r="L231" s="10"/>
      <c r="M231" s="22" t="s">
        <v>65</v>
      </c>
      <c r="N231" s="22">
        <v>66</v>
      </c>
      <c r="O231" s="10"/>
      <c r="P231" s="22"/>
      <c r="Q231" s="22">
        <f t="shared" si="26"/>
        <v>0</v>
      </c>
    </row>
    <row r="232" spans="1:17">
      <c r="A232" s="10"/>
      <c r="B232" s="10"/>
      <c r="C232" s="22" t="s">
        <v>66</v>
      </c>
      <c r="D232" s="22">
        <v>78</v>
      </c>
      <c r="E232" s="10"/>
      <c r="F232" s="22"/>
      <c r="G232" s="22">
        <f t="shared" si="25"/>
        <v>0</v>
      </c>
      <c r="H232" s="10"/>
      <c r="I232" s="10"/>
      <c r="K232" s="10"/>
      <c r="L232" s="10"/>
      <c r="M232" s="22" t="s">
        <v>66</v>
      </c>
      <c r="N232" s="22">
        <v>78</v>
      </c>
      <c r="O232" s="10"/>
      <c r="P232" s="22"/>
      <c r="Q232" s="22">
        <f t="shared" si="26"/>
        <v>0</v>
      </c>
    </row>
    <row r="233" spans="1:17">
      <c r="A233" s="10"/>
      <c r="B233" s="10"/>
      <c r="C233" s="22" t="s">
        <v>67</v>
      </c>
      <c r="D233" s="22">
        <v>86</v>
      </c>
      <c r="E233" s="10"/>
      <c r="F233" s="22"/>
      <c r="G233" s="22">
        <f t="shared" si="25"/>
        <v>0</v>
      </c>
      <c r="H233" s="10"/>
      <c r="I233" s="10"/>
      <c r="K233" s="10"/>
      <c r="L233" s="10"/>
      <c r="M233" s="22" t="s">
        <v>67</v>
      </c>
      <c r="N233" s="22">
        <v>86</v>
      </c>
      <c r="O233" s="10"/>
      <c r="P233" s="22"/>
      <c r="Q233" s="22">
        <f t="shared" si="26"/>
        <v>0</v>
      </c>
    </row>
    <row r="234" spans="1:17">
      <c r="A234" s="10"/>
      <c r="B234" s="10"/>
      <c r="C234" s="22" t="s">
        <v>68</v>
      </c>
      <c r="D234" s="22">
        <v>107</v>
      </c>
      <c r="E234" s="10"/>
      <c r="F234" s="22"/>
      <c r="G234" s="22">
        <f t="shared" si="25"/>
        <v>0</v>
      </c>
      <c r="H234" s="10"/>
      <c r="I234" s="10"/>
      <c r="K234" s="10"/>
      <c r="L234" s="10"/>
      <c r="M234" s="22" t="s">
        <v>68</v>
      </c>
      <c r="N234" s="22">
        <v>107</v>
      </c>
      <c r="O234" s="10"/>
      <c r="P234" s="22"/>
      <c r="Q234" s="22">
        <f t="shared" si="26"/>
        <v>0</v>
      </c>
    </row>
    <row r="235" spans="1:17">
      <c r="A235" s="10"/>
      <c r="B235" s="10"/>
      <c r="C235" s="22" t="s">
        <v>69</v>
      </c>
      <c r="D235" s="22">
        <v>120</v>
      </c>
      <c r="E235" s="10"/>
      <c r="F235" s="22"/>
      <c r="G235" s="22">
        <f t="shared" si="25"/>
        <v>0</v>
      </c>
      <c r="H235" s="10"/>
      <c r="I235" s="10"/>
      <c r="K235" s="10"/>
      <c r="L235" s="10"/>
      <c r="M235" s="22" t="s">
        <v>69</v>
      </c>
      <c r="N235" s="22">
        <v>120</v>
      </c>
      <c r="O235" s="10"/>
      <c r="P235" s="22"/>
      <c r="Q235" s="22">
        <f t="shared" si="26"/>
        <v>0</v>
      </c>
    </row>
    <row r="236" spans="1:17">
      <c r="A236" s="10"/>
      <c r="B236" s="10"/>
      <c r="C236" s="22" t="s">
        <v>70</v>
      </c>
      <c r="D236" s="22">
        <v>136</v>
      </c>
      <c r="E236" s="10"/>
      <c r="F236" s="22"/>
      <c r="G236" s="22">
        <f t="shared" si="25"/>
        <v>0</v>
      </c>
      <c r="H236" s="10"/>
      <c r="I236" s="10"/>
      <c r="K236" s="10"/>
      <c r="L236" s="10"/>
      <c r="M236" s="22" t="s">
        <v>70</v>
      </c>
      <c r="N236" s="22">
        <v>136</v>
      </c>
      <c r="O236" s="10"/>
      <c r="P236" s="22"/>
      <c r="Q236" s="22">
        <f t="shared" si="26"/>
        <v>0</v>
      </c>
    </row>
    <row r="237" spans="1:17">
      <c r="A237" s="10"/>
      <c r="B237" s="10"/>
      <c r="C237" s="22" t="s">
        <v>71</v>
      </c>
      <c r="D237" s="22">
        <v>145</v>
      </c>
      <c r="E237" s="10"/>
      <c r="F237" s="22"/>
      <c r="G237" s="22">
        <f t="shared" si="25"/>
        <v>0</v>
      </c>
      <c r="H237" s="10"/>
      <c r="I237" s="10"/>
      <c r="K237" s="10"/>
      <c r="L237" s="10"/>
      <c r="M237" s="22" t="s">
        <v>71</v>
      </c>
      <c r="N237" s="22">
        <v>145</v>
      </c>
      <c r="O237" s="10"/>
      <c r="P237" s="22"/>
      <c r="Q237" s="22">
        <f t="shared" si="26"/>
        <v>0</v>
      </c>
    </row>
    <row r="238" spans="1:17">
      <c r="A238" s="10"/>
      <c r="B238" s="10"/>
      <c r="C238" s="22" t="s">
        <v>72</v>
      </c>
      <c r="D238" s="22">
        <v>161</v>
      </c>
      <c r="E238" s="10"/>
      <c r="F238" s="22"/>
      <c r="G238" s="22">
        <f t="shared" si="25"/>
        <v>0</v>
      </c>
      <c r="H238" s="10"/>
      <c r="I238" s="10"/>
      <c r="K238" s="10"/>
      <c r="L238" s="10"/>
      <c r="M238" s="22" t="s">
        <v>72</v>
      </c>
      <c r="N238" s="22">
        <v>161</v>
      </c>
      <c r="O238" s="10"/>
      <c r="P238" s="22"/>
      <c r="Q238" s="22">
        <f t="shared" si="26"/>
        <v>0</v>
      </c>
    </row>
    <row r="239" spans="1:17">
      <c r="A239" s="10"/>
      <c r="B239" s="10"/>
      <c r="C239" s="22" t="s">
        <v>73</v>
      </c>
      <c r="D239" s="22">
        <v>190</v>
      </c>
      <c r="E239" s="10"/>
      <c r="F239" s="22"/>
      <c r="G239" s="22">
        <f t="shared" si="25"/>
        <v>0</v>
      </c>
      <c r="H239" s="10"/>
      <c r="I239" s="10"/>
      <c r="K239" s="10"/>
      <c r="L239" s="10"/>
      <c r="M239" s="22" t="s">
        <v>73</v>
      </c>
      <c r="N239" s="22">
        <v>190</v>
      </c>
      <c r="O239" s="10"/>
      <c r="P239" s="22"/>
      <c r="Q239" s="22">
        <f t="shared" si="26"/>
        <v>0</v>
      </c>
    </row>
    <row r="240" spans="1:17">
      <c r="A240" s="10"/>
      <c r="B240" s="10"/>
      <c r="C240" s="22" t="s">
        <v>74</v>
      </c>
      <c r="D240" s="22">
        <v>185</v>
      </c>
      <c r="E240" s="10"/>
      <c r="F240" s="22"/>
      <c r="G240" s="22">
        <f t="shared" si="25"/>
        <v>0</v>
      </c>
      <c r="H240" s="10"/>
      <c r="I240" s="10"/>
      <c r="K240" s="10"/>
      <c r="L240" s="10"/>
      <c r="M240" s="22" t="s">
        <v>74</v>
      </c>
      <c r="N240" s="22">
        <v>185</v>
      </c>
      <c r="O240" s="10"/>
      <c r="P240" s="22"/>
      <c r="Q240" s="22">
        <f t="shared" si="26"/>
        <v>0</v>
      </c>
    </row>
    <row r="241" spans="1:17">
      <c r="A241" s="10"/>
      <c r="B241" s="10"/>
      <c r="C241" s="22" t="s">
        <v>75</v>
      </c>
      <c r="D241" s="22">
        <v>206</v>
      </c>
      <c r="E241" s="10"/>
      <c r="F241" s="22"/>
      <c r="G241" s="22">
        <f t="shared" si="25"/>
        <v>0</v>
      </c>
      <c r="H241" s="10"/>
      <c r="I241" s="10"/>
      <c r="K241" s="10"/>
      <c r="L241" s="10"/>
      <c r="M241" s="22" t="s">
        <v>75</v>
      </c>
      <c r="N241" s="22">
        <v>206</v>
      </c>
      <c r="O241" s="10"/>
      <c r="P241" s="22"/>
      <c r="Q241" s="22">
        <f t="shared" si="26"/>
        <v>0</v>
      </c>
    </row>
    <row r="242" spans="1:17">
      <c r="A242" s="10"/>
      <c r="B242" s="10"/>
      <c r="C242" s="22" t="s">
        <v>76</v>
      </c>
      <c r="D242" s="22">
        <v>230</v>
      </c>
      <c r="E242" s="10"/>
      <c r="F242" s="22"/>
      <c r="G242" s="22">
        <f t="shared" si="25"/>
        <v>0</v>
      </c>
      <c r="H242" s="10"/>
      <c r="I242" s="10"/>
      <c r="K242" s="10"/>
      <c r="L242" s="10"/>
      <c r="M242" s="22" t="s">
        <v>76</v>
      </c>
      <c r="N242" s="22">
        <v>230</v>
      </c>
      <c r="O242" s="10"/>
      <c r="P242" s="22"/>
      <c r="Q242" s="22">
        <f t="shared" si="26"/>
        <v>0</v>
      </c>
    </row>
    <row r="243" spans="1:17">
      <c r="A243" s="10"/>
      <c r="B243" s="10"/>
      <c r="C243" s="22" t="s">
        <v>77</v>
      </c>
      <c r="D243" s="22">
        <v>260</v>
      </c>
      <c r="E243" s="10"/>
      <c r="F243" s="22"/>
      <c r="G243" s="22">
        <f t="shared" si="25"/>
        <v>0</v>
      </c>
      <c r="H243" s="10"/>
      <c r="I243" s="10"/>
      <c r="K243" s="10"/>
      <c r="L243" s="10"/>
      <c r="M243" s="22" t="s">
        <v>77</v>
      </c>
      <c r="N243" s="22">
        <v>260</v>
      </c>
      <c r="O243" s="10"/>
      <c r="P243" s="22"/>
      <c r="Q243" s="22">
        <f t="shared" si="26"/>
        <v>0</v>
      </c>
    </row>
    <row r="244" spans="1:17">
      <c r="A244" s="10"/>
      <c r="B244" s="10"/>
      <c r="C244" s="22" t="s">
        <v>78</v>
      </c>
      <c r="D244" s="22">
        <v>321</v>
      </c>
      <c r="E244" s="10"/>
      <c r="F244" s="22"/>
      <c r="G244" s="22">
        <f t="shared" si="25"/>
        <v>0</v>
      </c>
      <c r="H244" s="10"/>
      <c r="I244" s="10"/>
      <c r="K244" s="10"/>
      <c r="L244" s="10"/>
      <c r="M244" s="22" t="s">
        <v>78</v>
      </c>
      <c r="N244" s="22">
        <v>321</v>
      </c>
      <c r="O244" s="10"/>
      <c r="P244" s="22"/>
      <c r="Q244" s="22">
        <f t="shared" si="26"/>
        <v>0</v>
      </c>
    </row>
    <row r="245" spans="1:17">
      <c r="A245" s="10"/>
      <c r="B245" s="10"/>
      <c r="C245" s="22" t="s">
        <v>79</v>
      </c>
      <c r="D245" s="22">
        <v>350</v>
      </c>
      <c r="E245" s="10"/>
      <c r="F245" s="22"/>
      <c r="G245" s="22">
        <f t="shared" si="25"/>
        <v>0</v>
      </c>
      <c r="H245" s="10"/>
      <c r="I245" s="10"/>
      <c r="K245" s="10"/>
      <c r="L245" s="10"/>
      <c r="M245" s="22" t="s">
        <v>79</v>
      </c>
      <c r="N245" s="22">
        <v>350</v>
      </c>
      <c r="O245" s="10"/>
      <c r="P245" s="22"/>
      <c r="Q245" s="22">
        <f t="shared" si="26"/>
        <v>0</v>
      </c>
    </row>
    <row r="246" spans="1:17">
      <c r="A246" s="10"/>
      <c r="B246" s="10"/>
      <c r="C246" s="22" t="s">
        <v>80</v>
      </c>
      <c r="D246" s="22">
        <v>385</v>
      </c>
      <c r="E246" s="10"/>
      <c r="F246" s="22"/>
      <c r="G246" s="22">
        <f t="shared" si="25"/>
        <v>0</v>
      </c>
      <c r="H246" s="10"/>
      <c r="I246" s="10"/>
      <c r="K246" s="10"/>
      <c r="L246" s="10"/>
      <c r="M246" s="22" t="s">
        <v>80</v>
      </c>
      <c r="N246" s="22">
        <v>385</v>
      </c>
      <c r="O246" s="10"/>
      <c r="P246" s="22"/>
      <c r="Q246" s="22">
        <f t="shared" si="26"/>
        <v>0</v>
      </c>
    </row>
    <row r="247" spans="1:17" ht="15.75" thickBot="1">
      <c r="A247" s="10"/>
      <c r="B247" s="10"/>
      <c r="C247" s="22" t="s">
        <v>81</v>
      </c>
      <c r="D247" s="22">
        <v>420</v>
      </c>
      <c r="E247" s="10"/>
      <c r="F247" s="22"/>
      <c r="G247" s="22">
        <f t="shared" si="25"/>
        <v>0</v>
      </c>
      <c r="H247" s="10"/>
      <c r="I247" s="10"/>
      <c r="K247" s="10"/>
      <c r="L247" s="10"/>
      <c r="M247" s="22" t="s">
        <v>81</v>
      </c>
      <c r="N247" s="22">
        <v>420</v>
      </c>
      <c r="O247" s="10"/>
      <c r="P247" s="22"/>
      <c r="Q247" s="22">
        <f t="shared" si="26"/>
        <v>0</v>
      </c>
    </row>
    <row r="248" spans="1:17">
      <c r="A248" s="10"/>
      <c r="B248" s="10"/>
      <c r="C248" s="32"/>
      <c r="D248" s="33" t="s">
        <v>46</v>
      </c>
      <c r="E248" s="32"/>
      <c r="F248" s="34"/>
      <c r="G248" s="34">
        <f>SUM(G228:G247)</f>
        <v>0</v>
      </c>
      <c r="H248" s="10"/>
      <c r="I248" s="10"/>
      <c r="K248" s="10"/>
      <c r="L248" s="10"/>
      <c r="M248" s="32"/>
      <c r="N248" s="33" t="s">
        <v>46</v>
      </c>
      <c r="O248" s="32"/>
      <c r="P248" s="34"/>
      <c r="Q248" s="34">
        <f>SUM(Q228:Q247)</f>
        <v>0</v>
      </c>
    </row>
    <row r="249" spans="1:17">
      <c r="A249" s="10"/>
      <c r="B249" s="10"/>
      <c r="C249" s="11"/>
      <c r="D249" s="10"/>
      <c r="E249" s="10"/>
      <c r="F249" s="11"/>
      <c r="G249" s="10"/>
      <c r="H249" s="10"/>
      <c r="I249" s="10"/>
      <c r="K249" s="10"/>
      <c r="L249" s="10"/>
      <c r="M249" s="11"/>
      <c r="N249" s="10"/>
      <c r="O249" s="10"/>
      <c r="P249" s="11"/>
      <c r="Q249" s="10"/>
    </row>
    <row r="250" spans="1:17">
      <c r="A250" s="10"/>
      <c r="B250" s="10"/>
      <c r="C250" s="10"/>
      <c r="D250" s="42" t="s">
        <v>82</v>
      </c>
      <c r="E250" s="10"/>
      <c r="F250" s="11"/>
      <c r="G250" s="10"/>
      <c r="H250" s="10"/>
      <c r="I250" s="10"/>
      <c r="K250" s="10"/>
      <c r="L250" s="10"/>
      <c r="M250" s="10"/>
      <c r="N250" s="42" t="s">
        <v>82</v>
      </c>
      <c r="O250" s="10"/>
      <c r="P250" s="11"/>
      <c r="Q250" s="10"/>
    </row>
    <row r="251" spans="1:17">
      <c r="A251" s="10"/>
      <c r="B251" s="10"/>
      <c r="C251" s="13" t="s">
        <v>40</v>
      </c>
      <c r="D251" s="35" t="s">
        <v>41</v>
      </c>
      <c r="E251" s="16"/>
      <c r="F251" s="35" t="s">
        <v>42</v>
      </c>
      <c r="G251" s="35" t="s">
        <v>43</v>
      </c>
      <c r="H251" s="10"/>
      <c r="I251" s="10"/>
      <c r="K251" s="10"/>
      <c r="L251" s="10"/>
      <c r="M251" s="13" t="s">
        <v>40</v>
      </c>
      <c r="N251" s="35" t="s">
        <v>41</v>
      </c>
      <c r="O251" s="16"/>
      <c r="P251" s="35" t="s">
        <v>42</v>
      </c>
      <c r="Q251" s="35" t="s">
        <v>43</v>
      </c>
    </row>
    <row r="252" spans="1:17">
      <c r="A252" s="10"/>
      <c r="B252" s="10"/>
      <c r="C252" s="15" t="s">
        <v>83</v>
      </c>
      <c r="D252" s="14">
        <v>64</v>
      </c>
      <c r="E252" s="11"/>
      <c r="F252" s="14"/>
      <c r="G252" s="15">
        <f t="shared" ref="G252:G281" si="27">F252*D252</f>
        <v>0</v>
      </c>
      <c r="H252" s="10"/>
      <c r="I252" s="10"/>
      <c r="K252" s="10"/>
      <c r="L252" s="10"/>
      <c r="M252" s="15" t="s">
        <v>83</v>
      </c>
      <c r="N252" s="14">
        <v>64</v>
      </c>
      <c r="O252" s="11"/>
      <c r="P252" s="14"/>
      <c r="Q252" s="15">
        <f t="shared" ref="Q252:Q281" si="28">P252*N252</f>
        <v>0</v>
      </c>
    </row>
    <row r="253" spans="1:17">
      <c r="A253" s="10"/>
      <c r="B253" s="10"/>
      <c r="C253" s="22" t="s">
        <v>84</v>
      </c>
      <c r="D253" s="22">
        <v>74</v>
      </c>
      <c r="E253" s="10"/>
      <c r="F253" s="22"/>
      <c r="G253" s="22">
        <f t="shared" si="27"/>
        <v>0</v>
      </c>
      <c r="H253" s="10"/>
      <c r="I253" s="10"/>
      <c r="K253" s="10"/>
      <c r="L253" s="10"/>
      <c r="M253" s="22" t="s">
        <v>84</v>
      </c>
      <c r="N253" s="22">
        <v>74</v>
      </c>
      <c r="O253" s="10"/>
      <c r="P253" s="22"/>
      <c r="Q253" s="22">
        <f t="shared" si="28"/>
        <v>0</v>
      </c>
    </row>
    <row r="254" spans="1:17">
      <c r="A254" s="10"/>
      <c r="B254" s="10"/>
      <c r="C254" s="22" t="s">
        <v>85</v>
      </c>
      <c r="D254" s="22">
        <v>89</v>
      </c>
      <c r="E254" s="10"/>
      <c r="F254" s="22"/>
      <c r="G254" s="22">
        <f t="shared" si="27"/>
        <v>0</v>
      </c>
      <c r="H254" s="10"/>
      <c r="I254" s="10"/>
      <c r="K254" s="10"/>
      <c r="L254" s="10"/>
      <c r="M254" s="22" t="s">
        <v>85</v>
      </c>
      <c r="N254" s="22">
        <v>89</v>
      </c>
      <c r="O254" s="10"/>
      <c r="P254" s="22"/>
      <c r="Q254" s="22">
        <f t="shared" si="28"/>
        <v>0</v>
      </c>
    </row>
    <row r="255" spans="1:17">
      <c r="A255" s="10"/>
      <c r="B255" s="10"/>
      <c r="C255" s="22" t="s">
        <v>86</v>
      </c>
      <c r="D255" s="22">
        <v>95</v>
      </c>
      <c r="E255" s="10"/>
      <c r="F255" s="22"/>
      <c r="G255" s="22">
        <f t="shared" si="27"/>
        <v>0</v>
      </c>
      <c r="H255" s="10"/>
      <c r="I255" s="10"/>
      <c r="K255" s="10"/>
      <c r="L255" s="10"/>
      <c r="M255" s="22" t="s">
        <v>86</v>
      </c>
      <c r="N255" s="22">
        <v>95</v>
      </c>
      <c r="O255" s="10"/>
      <c r="P255" s="22"/>
      <c r="Q255" s="22">
        <f t="shared" si="28"/>
        <v>0</v>
      </c>
    </row>
    <row r="256" spans="1:17">
      <c r="A256" s="10"/>
      <c r="B256" s="10"/>
      <c r="C256" s="22" t="s">
        <v>87</v>
      </c>
      <c r="D256" s="22">
        <v>105</v>
      </c>
      <c r="E256" s="10"/>
      <c r="F256" s="22"/>
      <c r="G256" s="22">
        <f t="shared" si="27"/>
        <v>0</v>
      </c>
      <c r="H256" s="10"/>
      <c r="I256" s="10"/>
      <c r="K256" s="10"/>
      <c r="L256" s="10"/>
      <c r="M256" s="22" t="s">
        <v>87</v>
      </c>
      <c r="N256" s="22">
        <v>105</v>
      </c>
      <c r="O256" s="10"/>
      <c r="P256" s="22"/>
      <c r="Q256" s="22">
        <f t="shared" si="28"/>
        <v>0</v>
      </c>
    </row>
    <row r="257" spans="1:17">
      <c r="A257" s="10"/>
      <c r="B257" s="10"/>
      <c r="C257" s="22" t="s">
        <v>88</v>
      </c>
      <c r="D257" s="22">
        <v>125</v>
      </c>
      <c r="E257" s="10"/>
      <c r="F257" s="22"/>
      <c r="G257" s="22">
        <f t="shared" si="27"/>
        <v>0</v>
      </c>
      <c r="H257" s="10"/>
      <c r="I257" s="10"/>
      <c r="K257" s="10"/>
      <c r="L257" s="10"/>
      <c r="M257" s="22" t="s">
        <v>88</v>
      </c>
      <c r="N257" s="22">
        <v>125</v>
      </c>
      <c r="O257" s="10"/>
      <c r="P257" s="22"/>
      <c r="Q257" s="22">
        <f t="shared" si="28"/>
        <v>0</v>
      </c>
    </row>
    <row r="258" spans="1:17">
      <c r="A258" s="10"/>
      <c r="B258" s="10"/>
      <c r="C258" s="22" t="s">
        <v>89</v>
      </c>
      <c r="D258" s="22">
        <v>180</v>
      </c>
      <c r="E258" s="10"/>
      <c r="F258" s="22"/>
      <c r="G258" s="22">
        <f t="shared" si="27"/>
        <v>0</v>
      </c>
      <c r="H258" s="10"/>
      <c r="I258" s="10"/>
      <c r="K258" s="10"/>
      <c r="L258" s="10"/>
      <c r="M258" s="22" t="s">
        <v>89</v>
      </c>
      <c r="N258" s="22">
        <v>180</v>
      </c>
      <c r="O258" s="10"/>
      <c r="P258" s="22"/>
      <c r="Q258" s="22">
        <f t="shared" si="28"/>
        <v>0</v>
      </c>
    </row>
    <row r="259" spans="1:17">
      <c r="A259" s="10"/>
      <c r="B259" s="10"/>
      <c r="C259" s="22" t="s">
        <v>90</v>
      </c>
      <c r="D259" s="22">
        <v>142</v>
      </c>
      <c r="E259" s="10"/>
      <c r="F259" s="22"/>
      <c r="G259" s="22">
        <f t="shared" si="27"/>
        <v>0</v>
      </c>
      <c r="H259" s="10"/>
      <c r="I259" s="10"/>
      <c r="K259" s="10"/>
      <c r="L259" s="10"/>
      <c r="M259" s="22" t="s">
        <v>90</v>
      </c>
      <c r="N259" s="22">
        <v>142</v>
      </c>
      <c r="O259" s="10"/>
      <c r="P259" s="22"/>
      <c r="Q259" s="22">
        <f t="shared" si="28"/>
        <v>0</v>
      </c>
    </row>
    <row r="260" spans="1:17">
      <c r="A260" s="10"/>
      <c r="B260" s="10"/>
      <c r="C260" s="22" t="s">
        <v>91</v>
      </c>
      <c r="D260" s="22">
        <v>167</v>
      </c>
      <c r="E260" s="10"/>
      <c r="F260" s="22"/>
      <c r="G260" s="22">
        <f t="shared" si="27"/>
        <v>0</v>
      </c>
      <c r="H260" s="10"/>
      <c r="I260" s="10"/>
      <c r="K260" s="10"/>
      <c r="L260" s="10"/>
      <c r="M260" s="22" t="s">
        <v>91</v>
      </c>
      <c r="N260" s="22">
        <v>167</v>
      </c>
      <c r="O260" s="10"/>
      <c r="P260" s="22"/>
      <c r="Q260" s="22">
        <f t="shared" si="28"/>
        <v>0</v>
      </c>
    </row>
    <row r="261" spans="1:17">
      <c r="A261" s="10"/>
      <c r="B261" s="10"/>
      <c r="C261" s="22" t="s">
        <v>92</v>
      </c>
      <c r="D261" s="22">
        <v>197</v>
      </c>
      <c r="E261" s="10"/>
      <c r="F261" s="22"/>
      <c r="G261" s="22">
        <f t="shared" si="27"/>
        <v>0</v>
      </c>
      <c r="H261" s="10"/>
      <c r="I261" s="10"/>
      <c r="K261" s="10"/>
      <c r="L261" s="10"/>
      <c r="M261" s="22" t="s">
        <v>92</v>
      </c>
      <c r="N261" s="22">
        <v>197</v>
      </c>
      <c r="O261" s="10"/>
      <c r="P261" s="22"/>
      <c r="Q261" s="22">
        <f t="shared" si="28"/>
        <v>0</v>
      </c>
    </row>
    <row r="262" spans="1:17">
      <c r="A262" s="10"/>
      <c r="B262" s="10"/>
      <c r="C262" s="22" t="s">
        <v>93</v>
      </c>
      <c r="D262" s="22">
        <v>222</v>
      </c>
      <c r="E262" s="10"/>
      <c r="F262" s="22"/>
      <c r="G262" s="22">
        <f t="shared" si="27"/>
        <v>0</v>
      </c>
      <c r="H262" s="10"/>
      <c r="I262" s="10"/>
      <c r="K262" s="10"/>
      <c r="L262" s="10"/>
      <c r="M262" s="22" t="s">
        <v>93</v>
      </c>
      <c r="N262" s="22">
        <v>222</v>
      </c>
      <c r="O262" s="10"/>
      <c r="P262" s="22"/>
      <c r="Q262" s="22">
        <f t="shared" si="28"/>
        <v>0</v>
      </c>
    </row>
    <row r="263" spans="1:17">
      <c r="A263" s="10"/>
      <c r="B263" s="10"/>
      <c r="C263" s="22" t="s">
        <v>94</v>
      </c>
      <c r="D263" s="22">
        <v>210</v>
      </c>
      <c r="E263" s="10"/>
      <c r="F263" s="22"/>
      <c r="G263" s="22">
        <f t="shared" si="27"/>
        <v>0</v>
      </c>
      <c r="H263" s="10"/>
      <c r="I263" s="10"/>
      <c r="K263" s="10"/>
      <c r="L263" s="10"/>
      <c r="M263" s="22" t="s">
        <v>94</v>
      </c>
      <c r="N263" s="22">
        <v>210</v>
      </c>
      <c r="O263" s="10"/>
      <c r="P263" s="22"/>
      <c r="Q263" s="22">
        <f t="shared" si="28"/>
        <v>0</v>
      </c>
    </row>
    <row r="264" spans="1:17">
      <c r="A264" s="10"/>
      <c r="B264" s="10"/>
      <c r="C264" s="22" t="s">
        <v>95</v>
      </c>
      <c r="D264" s="22">
        <v>250</v>
      </c>
      <c r="E264" s="10"/>
      <c r="F264" s="22"/>
      <c r="G264" s="22">
        <f t="shared" si="27"/>
        <v>0</v>
      </c>
      <c r="H264" s="10"/>
      <c r="I264" s="10"/>
      <c r="K264" s="10"/>
      <c r="L264" s="10"/>
      <c r="M264" s="22" t="s">
        <v>95</v>
      </c>
      <c r="N264" s="22">
        <v>250</v>
      </c>
      <c r="O264" s="10"/>
      <c r="P264" s="22"/>
      <c r="Q264" s="22">
        <f t="shared" si="28"/>
        <v>0</v>
      </c>
    </row>
    <row r="265" spans="1:17">
      <c r="A265" s="10"/>
      <c r="B265" s="10"/>
      <c r="C265" s="22" t="s">
        <v>96</v>
      </c>
      <c r="D265" s="22">
        <v>295</v>
      </c>
      <c r="E265" s="10"/>
      <c r="F265" s="22"/>
      <c r="G265" s="22">
        <f t="shared" si="27"/>
        <v>0</v>
      </c>
      <c r="H265" s="10"/>
      <c r="I265" s="10"/>
      <c r="K265" s="10"/>
      <c r="L265" s="10"/>
      <c r="M265" s="22" t="s">
        <v>96</v>
      </c>
      <c r="N265" s="22">
        <v>295</v>
      </c>
      <c r="O265" s="10"/>
      <c r="P265" s="22"/>
      <c r="Q265" s="22">
        <f t="shared" si="28"/>
        <v>0</v>
      </c>
    </row>
    <row r="266" spans="1:17">
      <c r="A266" s="10"/>
      <c r="B266" s="10"/>
      <c r="C266" s="22" t="s">
        <v>97</v>
      </c>
      <c r="D266" s="22">
        <v>365</v>
      </c>
      <c r="E266" s="10"/>
      <c r="F266" s="22"/>
      <c r="G266" s="22">
        <f t="shared" si="27"/>
        <v>0</v>
      </c>
      <c r="H266" s="10"/>
      <c r="I266" s="10"/>
      <c r="K266" s="10"/>
      <c r="L266" s="10"/>
      <c r="M266" s="22" t="s">
        <v>97</v>
      </c>
      <c r="N266" s="22">
        <v>365</v>
      </c>
      <c r="O266" s="10"/>
      <c r="P266" s="22"/>
      <c r="Q266" s="22">
        <f t="shared" si="28"/>
        <v>0</v>
      </c>
    </row>
    <row r="267" spans="1:17">
      <c r="A267" s="10"/>
      <c r="B267" s="10"/>
      <c r="C267" s="22" t="s">
        <v>98</v>
      </c>
      <c r="D267" s="22">
        <v>280</v>
      </c>
      <c r="E267" s="10"/>
      <c r="F267" s="22"/>
      <c r="G267" s="22">
        <f t="shared" si="27"/>
        <v>0</v>
      </c>
      <c r="H267" s="10"/>
      <c r="I267" s="10"/>
      <c r="K267" s="10"/>
      <c r="L267" s="10"/>
      <c r="M267" s="22" t="s">
        <v>98</v>
      </c>
      <c r="N267" s="22">
        <v>280</v>
      </c>
      <c r="O267" s="10"/>
      <c r="P267" s="22"/>
      <c r="Q267" s="22">
        <f t="shared" si="28"/>
        <v>0</v>
      </c>
    </row>
    <row r="268" spans="1:17">
      <c r="A268" s="10"/>
      <c r="B268" s="10"/>
      <c r="C268" s="22" t="s">
        <v>99</v>
      </c>
      <c r="D268" s="22">
        <v>340</v>
      </c>
      <c r="E268" s="10"/>
      <c r="F268" s="22"/>
      <c r="G268" s="22">
        <f t="shared" si="27"/>
        <v>0</v>
      </c>
      <c r="H268" s="10"/>
      <c r="I268" s="10"/>
      <c r="K268" s="10"/>
      <c r="L268" s="10"/>
      <c r="M268" s="22" t="s">
        <v>99</v>
      </c>
      <c r="N268" s="22">
        <v>340</v>
      </c>
      <c r="O268" s="10"/>
      <c r="P268" s="22"/>
      <c r="Q268" s="22">
        <f t="shared" si="28"/>
        <v>0</v>
      </c>
    </row>
    <row r="269" spans="1:17">
      <c r="A269" s="10"/>
      <c r="B269" s="10"/>
      <c r="C269" s="22" t="s">
        <v>100</v>
      </c>
      <c r="D269" s="22">
        <v>400</v>
      </c>
      <c r="E269" s="10"/>
      <c r="F269" s="22"/>
      <c r="G269" s="22">
        <f t="shared" si="27"/>
        <v>0</v>
      </c>
      <c r="H269" s="10"/>
      <c r="I269" s="10"/>
      <c r="K269" s="10"/>
      <c r="L269" s="10"/>
      <c r="M269" s="22" t="s">
        <v>100</v>
      </c>
      <c r="N269" s="22">
        <v>400</v>
      </c>
      <c r="O269" s="10"/>
      <c r="P269" s="22"/>
      <c r="Q269" s="22">
        <f t="shared" si="28"/>
        <v>0</v>
      </c>
    </row>
    <row r="270" spans="1:17">
      <c r="A270" s="10"/>
      <c r="B270" s="10"/>
      <c r="C270" s="22" t="s">
        <v>75</v>
      </c>
      <c r="D270" s="22">
        <v>400</v>
      </c>
      <c r="E270" s="10"/>
      <c r="F270" s="22"/>
      <c r="G270" s="22">
        <f t="shared" si="27"/>
        <v>0</v>
      </c>
      <c r="H270" s="10"/>
      <c r="I270" s="10"/>
      <c r="K270" s="10"/>
      <c r="L270" s="10"/>
      <c r="M270" s="22" t="s">
        <v>75</v>
      </c>
      <c r="N270" s="22">
        <v>400</v>
      </c>
      <c r="O270" s="10"/>
      <c r="P270" s="22"/>
      <c r="Q270" s="22">
        <f t="shared" si="28"/>
        <v>0</v>
      </c>
    </row>
    <row r="271" spans="1:17">
      <c r="A271" s="10"/>
      <c r="B271" s="10"/>
      <c r="C271" s="22" t="s">
        <v>101</v>
      </c>
      <c r="D271" s="22">
        <v>500</v>
      </c>
      <c r="E271" s="10"/>
      <c r="F271" s="22"/>
      <c r="G271" s="22">
        <f t="shared" si="27"/>
        <v>0</v>
      </c>
      <c r="H271" s="10"/>
      <c r="I271" s="10"/>
      <c r="K271" s="10"/>
      <c r="L271" s="10"/>
      <c r="M271" s="22" t="s">
        <v>101</v>
      </c>
      <c r="N271" s="22">
        <v>500</v>
      </c>
      <c r="O271" s="10"/>
      <c r="P271" s="22"/>
      <c r="Q271" s="22">
        <f t="shared" si="28"/>
        <v>0</v>
      </c>
    </row>
    <row r="272" spans="1:17">
      <c r="A272" s="10"/>
      <c r="B272" s="10"/>
      <c r="C272" s="22" t="s">
        <v>102</v>
      </c>
      <c r="D272" s="22">
        <v>600</v>
      </c>
      <c r="E272" s="10"/>
      <c r="F272" s="22"/>
      <c r="G272" s="22">
        <f t="shared" si="27"/>
        <v>0</v>
      </c>
      <c r="H272" s="10"/>
      <c r="I272" s="10"/>
      <c r="K272" s="10"/>
      <c r="L272" s="10"/>
      <c r="M272" s="22" t="s">
        <v>102</v>
      </c>
      <c r="N272" s="22">
        <v>600</v>
      </c>
      <c r="O272" s="10"/>
      <c r="P272" s="22"/>
      <c r="Q272" s="22">
        <f t="shared" si="28"/>
        <v>0</v>
      </c>
    </row>
    <row r="273" spans="1:17">
      <c r="A273" s="10"/>
      <c r="B273" s="10"/>
      <c r="C273" s="22" t="s">
        <v>78</v>
      </c>
      <c r="D273" s="22">
        <v>645</v>
      </c>
      <c r="E273" s="10"/>
      <c r="F273" s="22"/>
      <c r="G273" s="22">
        <f t="shared" si="27"/>
        <v>0</v>
      </c>
      <c r="H273" s="10"/>
      <c r="I273" s="10"/>
      <c r="K273" s="10"/>
      <c r="L273" s="10"/>
      <c r="M273" s="22" t="s">
        <v>78</v>
      </c>
      <c r="N273" s="22">
        <v>645</v>
      </c>
      <c r="O273" s="10"/>
      <c r="P273" s="22"/>
      <c r="Q273" s="22">
        <f t="shared" si="28"/>
        <v>0</v>
      </c>
    </row>
    <row r="274" spans="1:17">
      <c r="A274" s="10"/>
      <c r="B274" s="10"/>
      <c r="C274" s="22" t="s">
        <v>81</v>
      </c>
      <c r="D274" s="22">
        <v>825</v>
      </c>
      <c r="E274" s="10"/>
      <c r="F274" s="22"/>
      <c r="G274" s="22">
        <f t="shared" si="27"/>
        <v>0</v>
      </c>
      <c r="H274" s="10"/>
      <c r="I274" s="10"/>
      <c r="K274" s="10"/>
      <c r="L274" s="10"/>
      <c r="M274" s="22" t="s">
        <v>81</v>
      </c>
      <c r="N274" s="22">
        <v>825</v>
      </c>
      <c r="O274" s="10"/>
      <c r="P274" s="22"/>
      <c r="Q274" s="22">
        <f t="shared" si="28"/>
        <v>0</v>
      </c>
    </row>
    <row r="275" spans="1:17">
      <c r="A275" s="10"/>
      <c r="B275" s="10"/>
      <c r="C275" s="22" t="s">
        <v>103</v>
      </c>
      <c r="D275" s="22">
        <v>960</v>
      </c>
      <c r="E275" s="10"/>
      <c r="F275" s="22"/>
      <c r="G275" s="22">
        <f t="shared" si="27"/>
        <v>0</v>
      </c>
      <c r="H275" s="10"/>
      <c r="I275" s="10"/>
      <c r="K275" s="10"/>
      <c r="L275" s="10"/>
      <c r="M275" s="22" t="s">
        <v>103</v>
      </c>
      <c r="N275" s="22">
        <v>960</v>
      </c>
      <c r="O275" s="10"/>
      <c r="P275" s="22"/>
      <c r="Q275" s="22">
        <f t="shared" si="28"/>
        <v>0</v>
      </c>
    </row>
    <row r="276" spans="1:17">
      <c r="A276" s="10"/>
      <c r="B276" s="10"/>
      <c r="C276" s="22" t="s">
        <v>104</v>
      </c>
      <c r="D276" s="22">
        <v>840</v>
      </c>
      <c r="E276" s="10"/>
      <c r="F276" s="22"/>
      <c r="G276" s="22">
        <f t="shared" si="27"/>
        <v>0</v>
      </c>
      <c r="H276" s="10"/>
      <c r="I276" s="10"/>
      <c r="K276" s="10"/>
      <c r="L276" s="10"/>
      <c r="M276" s="22" t="s">
        <v>104</v>
      </c>
      <c r="N276" s="22">
        <v>840</v>
      </c>
      <c r="O276" s="10"/>
      <c r="P276" s="22"/>
      <c r="Q276" s="22">
        <f t="shared" si="28"/>
        <v>0</v>
      </c>
    </row>
    <row r="277" spans="1:17">
      <c r="A277" s="10"/>
      <c r="B277" s="10"/>
      <c r="C277" s="22" t="s">
        <v>105</v>
      </c>
      <c r="D277" s="22">
        <v>1025</v>
      </c>
      <c r="E277" s="10"/>
      <c r="F277" s="22"/>
      <c r="G277" s="22">
        <f t="shared" si="27"/>
        <v>0</v>
      </c>
      <c r="H277" s="10"/>
      <c r="I277" s="10"/>
      <c r="K277" s="10"/>
      <c r="L277" s="10"/>
      <c r="M277" s="22" t="s">
        <v>105</v>
      </c>
      <c r="N277" s="22">
        <v>1025</v>
      </c>
      <c r="O277" s="10"/>
      <c r="P277" s="22"/>
      <c r="Q277" s="22">
        <f t="shared" si="28"/>
        <v>0</v>
      </c>
    </row>
    <row r="278" spans="1:17">
      <c r="A278" s="10"/>
      <c r="B278" s="10"/>
      <c r="C278" s="22" t="s">
        <v>106</v>
      </c>
      <c r="D278" s="22">
        <v>1210</v>
      </c>
      <c r="E278" s="10"/>
      <c r="F278" s="22"/>
      <c r="G278" s="22">
        <f t="shared" si="27"/>
        <v>0</v>
      </c>
      <c r="H278" s="10"/>
      <c r="I278" s="10"/>
      <c r="K278" s="10"/>
      <c r="L278" s="10"/>
      <c r="M278" s="22" t="s">
        <v>106</v>
      </c>
      <c r="N278" s="22">
        <v>1210</v>
      </c>
      <c r="O278" s="10"/>
      <c r="P278" s="22"/>
      <c r="Q278" s="22">
        <f t="shared" si="28"/>
        <v>0</v>
      </c>
    </row>
    <row r="279" spans="1:17">
      <c r="A279" s="10"/>
      <c r="B279" s="10"/>
      <c r="C279" s="22" t="s">
        <v>107</v>
      </c>
      <c r="D279" s="22">
        <v>1105</v>
      </c>
      <c r="E279" s="10"/>
      <c r="F279" s="22"/>
      <c r="G279" s="22">
        <f t="shared" si="27"/>
        <v>0</v>
      </c>
      <c r="H279" s="10"/>
      <c r="I279" s="10"/>
      <c r="K279" s="10"/>
      <c r="L279" s="10"/>
      <c r="M279" s="22" t="s">
        <v>107</v>
      </c>
      <c r="N279" s="22">
        <v>1105</v>
      </c>
      <c r="O279" s="10"/>
      <c r="P279" s="22"/>
      <c r="Q279" s="22">
        <f t="shared" si="28"/>
        <v>0</v>
      </c>
    </row>
    <row r="280" spans="1:17">
      <c r="A280" s="10"/>
      <c r="B280" s="10"/>
      <c r="C280" s="22" t="s">
        <v>108</v>
      </c>
      <c r="D280" s="22">
        <v>1350</v>
      </c>
      <c r="E280" s="10"/>
      <c r="F280" s="22"/>
      <c r="G280" s="22">
        <f t="shared" si="27"/>
        <v>0</v>
      </c>
      <c r="H280" s="10"/>
      <c r="I280" s="10"/>
      <c r="K280" s="10"/>
      <c r="L280" s="10"/>
      <c r="M280" s="22" t="s">
        <v>108</v>
      </c>
      <c r="N280" s="22">
        <v>1350</v>
      </c>
      <c r="O280" s="10"/>
      <c r="P280" s="22"/>
      <c r="Q280" s="22">
        <f t="shared" si="28"/>
        <v>0</v>
      </c>
    </row>
    <row r="281" spans="1:17" ht="15.75" thickBot="1">
      <c r="A281" s="10"/>
      <c r="B281" s="10"/>
      <c r="C281" s="31" t="s">
        <v>109</v>
      </c>
      <c r="D281" s="31">
        <v>1595</v>
      </c>
      <c r="E281" s="10"/>
      <c r="F281" s="31"/>
      <c r="G281" s="31">
        <f t="shared" si="27"/>
        <v>0</v>
      </c>
      <c r="H281" s="10"/>
      <c r="I281" s="10"/>
      <c r="K281" s="10"/>
      <c r="L281" s="10"/>
      <c r="M281" s="31" t="s">
        <v>109</v>
      </c>
      <c r="N281" s="31">
        <v>1595</v>
      </c>
      <c r="O281" s="10"/>
      <c r="P281" s="31"/>
      <c r="Q281" s="31">
        <f t="shared" si="28"/>
        <v>0</v>
      </c>
    </row>
    <row r="282" spans="1:17">
      <c r="A282" s="10"/>
      <c r="B282" s="10"/>
      <c r="C282" s="32"/>
      <c r="D282" s="33" t="s">
        <v>46</v>
      </c>
      <c r="E282" s="32"/>
      <c r="F282" s="34"/>
      <c r="G282" s="34">
        <f>SUM(G252:G281)</f>
        <v>0</v>
      </c>
      <c r="H282" s="10"/>
      <c r="I282" s="10"/>
      <c r="K282" s="10"/>
      <c r="L282" s="10"/>
      <c r="M282" s="32"/>
      <c r="N282" s="33" t="s">
        <v>46</v>
      </c>
      <c r="O282" s="32"/>
      <c r="P282" s="34"/>
      <c r="Q282" s="34">
        <f>SUM(Q252:Q281)</f>
        <v>0</v>
      </c>
    </row>
    <row r="283" spans="1:17">
      <c r="A283" s="10"/>
      <c r="B283" s="10"/>
      <c r="C283" s="10"/>
      <c r="D283" s="25"/>
      <c r="E283" s="10"/>
      <c r="F283" s="11"/>
      <c r="G283" s="11"/>
      <c r="H283" s="10"/>
      <c r="I283" s="10"/>
      <c r="K283" s="10"/>
      <c r="L283" s="10"/>
      <c r="M283" s="10"/>
      <c r="N283" s="25"/>
      <c r="O283" s="10"/>
      <c r="P283" s="11"/>
      <c r="Q283" s="11"/>
    </row>
    <row r="284" spans="1:17" ht="15.75">
      <c r="A284" s="10"/>
      <c r="B284" s="10"/>
      <c r="C284" s="10"/>
      <c r="D284" s="12" t="s">
        <v>110</v>
      </c>
      <c r="E284" s="10"/>
      <c r="F284" s="11"/>
      <c r="G284" s="10"/>
      <c r="H284" s="10"/>
      <c r="I284" s="10"/>
      <c r="K284" s="10"/>
      <c r="L284" s="10"/>
      <c r="M284" s="10"/>
      <c r="N284" s="12" t="s">
        <v>110</v>
      </c>
      <c r="O284" s="10"/>
      <c r="P284" s="11"/>
      <c r="Q284" s="10"/>
    </row>
    <row r="285" spans="1:17">
      <c r="A285" s="10"/>
      <c r="B285" s="10"/>
      <c r="C285" s="13" t="s">
        <v>40</v>
      </c>
      <c r="D285" s="35" t="s">
        <v>41</v>
      </c>
      <c r="E285" s="16"/>
      <c r="F285" s="37" t="s">
        <v>42</v>
      </c>
      <c r="G285" s="35" t="s">
        <v>43</v>
      </c>
      <c r="H285" s="10"/>
      <c r="I285" s="10"/>
      <c r="K285" s="10"/>
      <c r="L285" s="10"/>
      <c r="M285" s="13" t="s">
        <v>40</v>
      </c>
      <c r="N285" s="35" t="s">
        <v>41</v>
      </c>
      <c r="O285" s="16"/>
      <c r="P285" s="37" t="s">
        <v>42</v>
      </c>
      <c r="Q285" s="35" t="s">
        <v>43</v>
      </c>
    </row>
    <row r="286" spans="1:17" ht="15.75" thickBot="1">
      <c r="A286" s="10"/>
      <c r="B286" s="10"/>
      <c r="C286" s="15">
        <v>6</v>
      </c>
      <c r="D286" s="14">
        <v>110</v>
      </c>
      <c r="E286" s="11"/>
      <c r="F286" s="14"/>
      <c r="G286" s="22">
        <f>F286*D286</f>
        <v>0</v>
      </c>
      <c r="H286" s="10"/>
      <c r="I286" s="10"/>
      <c r="K286" s="10"/>
      <c r="L286" s="10"/>
      <c r="M286" s="15">
        <v>6</v>
      </c>
      <c r="N286" s="14">
        <v>110</v>
      </c>
      <c r="O286" s="11"/>
      <c r="P286" s="14"/>
      <c r="Q286" s="22">
        <f>P286*N286</f>
        <v>0</v>
      </c>
    </row>
    <row r="287" spans="1:17">
      <c r="A287" s="10"/>
      <c r="B287" s="10"/>
      <c r="C287" s="32"/>
      <c r="D287" s="33" t="s">
        <v>46</v>
      </c>
      <c r="E287" s="32"/>
      <c r="F287" s="34"/>
      <c r="G287" s="34">
        <f>SUM(G286:G286)</f>
        <v>0</v>
      </c>
      <c r="H287" s="10"/>
      <c r="I287" s="10"/>
      <c r="K287" s="10"/>
      <c r="L287" s="10"/>
      <c r="M287" s="32"/>
      <c r="N287" s="33" t="s">
        <v>46</v>
      </c>
      <c r="O287" s="32"/>
      <c r="P287" s="34"/>
      <c r="Q287" s="34">
        <f>SUM(Q286:Q286)</f>
        <v>0</v>
      </c>
    </row>
    <row r="288" spans="1:17">
      <c r="A288" s="10"/>
      <c r="B288" s="10"/>
      <c r="C288" s="10"/>
      <c r="D288" s="25"/>
      <c r="E288" s="10"/>
      <c r="F288" s="11"/>
      <c r="G288" s="11"/>
      <c r="H288" s="10"/>
      <c r="I288" s="10"/>
      <c r="K288" s="10"/>
      <c r="L288" s="10"/>
      <c r="M288" s="10"/>
      <c r="N288" s="25"/>
      <c r="O288" s="10"/>
      <c r="P288" s="11"/>
      <c r="Q288" s="11"/>
    </row>
    <row r="289" spans="1:17" ht="15.75">
      <c r="A289" s="10"/>
      <c r="B289" s="10"/>
      <c r="C289" s="10"/>
      <c r="D289" s="12" t="s">
        <v>111</v>
      </c>
      <c r="E289" s="10"/>
      <c r="F289" s="11"/>
      <c r="G289" s="10"/>
      <c r="H289" s="10"/>
      <c r="I289" s="10"/>
      <c r="K289" s="10"/>
      <c r="L289" s="10"/>
      <c r="M289" s="10"/>
      <c r="N289" s="12" t="s">
        <v>111</v>
      </c>
      <c r="O289" s="10"/>
      <c r="P289" s="11"/>
      <c r="Q289" s="10"/>
    </row>
    <row r="290" spans="1:17">
      <c r="A290" s="10"/>
      <c r="B290" s="10"/>
      <c r="C290" s="13" t="s">
        <v>40</v>
      </c>
      <c r="D290" s="35" t="s">
        <v>41</v>
      </c>
      <c r="E290" s="16"/>
      <c r="F290" s="37" t="s">
        <v>42</v>
      </c>
      <c r="G290" s="35" t="s">
        <v>43</v>
      </c>
      <c r="H290" s="10"/>
      <c r="I290" s="10"/>
      <c r="K290" s="10"/>
      <c r="L290" s="10"/>
      <c r="M290" s="13" t="s">
        <v>40</v>
      </c>
      <c r="N290" s="35" t="s">
        <v>41</v>
      </c>
      <c r="O290" s="16"/>
      <c r="P290" s="37" t="s">
        <v>42</v>
      </c>
      <c r="Q290" s="35" t="s">
        <v>43</v>
      </c>
    </row>
    <row r="291" spans="1:17">
      <c r="A291" s="10"/>
      <c r="B291" s="10"/>
      <c r="C291" s="15" t="s">
        <v>62</v>
      </c>
      <c r="D291" s="14">
        <v>37</v>
      </c>
      <c r="E291" s="11"/>
      <c r="F291" s="14"/>
      <c r="G291" s="22">
        <f t="shared" ref="G291:G311" si="29">F291*D291</f>
        <v>0</v>
      </c>
      <c r="H291" s="10"/>
      <c r="I291" s="10"/>
      <c r="K291" s="10"/>
      <c r="L291" s="10"/>
      <c r="M291" s="15" t="s">
        <v>62</v>
      </c>
      <c r="N291" s="14">
        <v>37</v>
      </c>
      <c r="O291" s="11"/>
      <c r="P291" s="14"/>
      <c r="Q291" s="22">
        <f t="shared" ref="Q291:Q311" si="30">P291*N291</f>
        <v>0</v>
      </c>
    </row>
    <row r="292" spans="1:17">
      <c r="A292" s="10"/>
      <c r="B292" s="10"/>
      <c r="C292" s="22" t="s">
        <v>112</v>
      </c>
      <c r="D292" s="22">
        <v>45</v>
      </c>
      <c r="E292" s="11"/>
      <c r="F292" s="22"/>
      <c r="G292" s="22">
        <f t="shared" si="29"/>
        <v>0</v>
      </c>
      <c r="H292" s="10"/>
      <c r="I292" s="10"/>
      <c r="K292" s="10"/>
      <c r="L292" s="10"/>
      <c r="M292" s="22" t="s">
        <v>112</v>
      </c>
      <c r="N292" s="22">
        <v>45</v>
      </c>
      <c r="O292" s="11"/>
      <c r="P292" s="22"/>
      <c r="Q292" s="22">
        <f t="shared" si="30"/>
        <v>0</v>
      </c>
    </row>
    <row r="293" spans="1:17">
      <c r="A293" s="10"/>
      <c r="B293" s="10"/>
      <c r="C293" s="22" t="s">
        <v>113</v>
      </c>
      <c r="D293" s="22">
        <v>57</v>
      </c>
      <c r="E293" s="11"/>
      <c r="F293" s="22"/>
      <c r="G293" s="22">
        <f t="shared" si="29"/>
        <v>0</v>
      </c>
      <c r="H293" s="10"/>
      <c r="I293" s="10"/>
      <c r="K293" s="10"/>
      <c r="L293" s="10"/>
      <c r="M293" s="22" t="s">
        <v>113</v>
      </c>
      <c r="N293" s="22">
        <v>57</v>
      </c>
      <c r="O293" s="11"/>
      <c r="P293" s="22"/>
      <c r="Q293" s="22">
        <f t="shared" si="30"/>
        <v>0</v>
      </c>
    </row>
    <row r="294" spans="1:17">
      <c r="A294" s="10"/>
      <c r="B294" s="10"/>
      <c r="C294" s="22" t="s">
        <v>114</v>
      </c>
      <c r="D294" s="22">
        <v>66</v>
      </c>
      <c r="E294" s="11"/>
      <c r="F294" s="22"/>
      <c r="G294" s="22">
        <f t="shared" si="29"/>
        <v>0</v>
      </c>
      <c r="H294" s="10"/>
      <c r="I294" s="10"/>
      <c r="K294" s="10"/>
      <c r="L294" s="10"/>
      <c r="M294" s="22" t="s">
        <v>114</v>
      </c>
      <c r="N294" s="22">
        <v>66</v>
      </c>
      <c r="O294" s="11"/>
      <c r="P294" s="22"/>
      <c r="Q294" s="22">
        <f t="shared" si="30"/>
        <v>0</v>
      </c>
    </row>
    <row r="295" spans="1:17">
      <c r="A295" s="10"/>
      <c r="B295" s="10"/>
      <c r="C295" s="22" t="s">
        <v>115</v>
      </c>
      <c r="D295" s="22">
        <v>78</v>
      </c>
      <c r="E295" s="11"/>
      <c r="F295" s="22"/>
      <c r="G295" s="22">
        <f t="shared" si="29"/>
        <v>0</v>
      </c>
      <c r="H295" s="10"/>
      <c r="I295" s="10"/>
      <c r="K295" s="10"/>
      <c r="L295" s="10"/>
      <c r="M295" s="22" t="s">
        <v>115</v>
      </c>
      <c r="N295" s="22">
        <v>78</v>
      </c>
      <c r="O295" s="11"/>
      <c r="P295" s="22"/>
      <c r="Q295" s="22">
        <f t="shared" si="30"/>
        <v>0</v>
      </c>
    </row>
    <row r="296" spans="1:17">
      <c r="A296" s="10"/>
      <c r="B296" s="10"/>
      <c r="C296" s="22" t="s">
        <v>116</v>
      </c>
      <c r="D296" s="22">
        <v>86</v>
      </c>
      <c r="E296" s="11"/>
      <c r="F296" s="22"/>
      <c r="G296" s="22">
        <f t="shared" si="29"/>
        <v>0</v>
      </c>
      <c r="H296" s="10"/>
      <c r="I296" s="10"/>
      <c r="K296" s="10"/>
      <c r="L296" s="10"/>
      <c r="M296" s="22" t="s">
        <v>116</v>
      </c>
      <c r="N296" s="22">
        <v>86</v>
      </c>
      <c r="O296" s="11"/>
      <c r="P296" s="22"/>
      <c r="Q296" s="22">
        <f t="shared" si="30"/>
        <v>0</v>
      </c>
    </row>
    <row r="297" spans="1:17">
      <c r="A297" s="10"/>
      <c r="B297" s="10"/>
      <c r="C297" s="22" t="s">
        <v>117</v>
      </c>
      <c r="D297" s="22">
        <v>94</v>
      </c>
      <c r="E297" s="11"/>
      <c r="F297" s="22"/>
      <c r="G297" s="22">
        <f t="shared" si="29"/>
        <v>0</v>
      </c>
      <c r="H297" s="10"/>
      <c r="I297" s="10"/>
      <c r="K297" s="10"/>
      <c r="L297" s="10"/>
      <c r="M297" s="22" t="s">
        <v>117</v>
      </c>
      <c r="N297" s="22">
        <v>94</v>
      </c>
      <c r="O297" s="11"/>
      <c r="P297" s="22"/>
      <c r="Q297" s="22">
        <f t="shared" si="30"/>
        <v>0</v>
      </c>
    </row>
    <row r="298" spans="1:17">
      <c r="A298" s="10"/>
      <c r="B298" s="10"/>
      <c r="C298" s="22" t="s">
        <v>118</v>
      </c>
      <c r="D298" s="22">
        <v>107</v>
      </c>
      <c r="E298" s="11"/>
      <c r="F298" s="22"/>
      <c r="G298" s="22">
        <f t="shared" si="29"/>
        <v>0</v>
      </c>
      <c r="H298" s="10"/>
      <c r="I298" s="10"/>
      <c r="K298" s="10"/>
      <c r="L298" s="10"/>
      <c r="M298" s="22" t="s">
        <v>118</v>
      </c>
      <c r="N298" s="22">
        <v>107</v>
      </c>
      <c r="O298" s="11"/>
      <c r="P298" s="22"/>
      <c r="Q298" s="22">
        <f t="shared" si="30"/>
        <v>0</v>
      </c>
    </row>
    <row r="299" spans="1:17">
      <c r="A299" s="10"/>
      <c r="B299" s="10"/>
      <c r="C299" s="22" t="s">
        <v>119</v>
      </c>
      <c r="D299" s="22">
        <v>120</v>
      </c>
      <c r="E299" s="11"/>
      <c r="F299" s="22"/>
      <c r="G299" s="22">
        <f t="shared" si="29"/>
        <v>0</v>
      </c>
      <c r="H299" s="10"/>
      <c r="I299" s="10"/>
      <c r="K299" s="10"/>
      <c r="L299" s="10"/>
      <c r="M299" s="22" t="s">
        <v>119</v>
      </c>
      <c r="N299" s="22">
        <v>120</v>
      </c>
      <c r="O299" s="11"/>
      <c r="P299" s="22"/>
      <c r="Q299" s="22">
        <f t="shared" si="30"/>
        <v>0</v>
      </c>
    </row>
    <row r="300" spans="1:17">
      <c r="A300" s="10"/>
      <c r="B300" s="10"/>
      <c r="C300" s="22" t="s">
        <v>94</v>
      </c>
      <c r="D300" s="22">
        <v>136</v>
      </c>
      <c r="E300" s="11"/>
      <c r="F300" s="22"/>
      <c r="G300" s="22">
        <f t="shared" si="29"/>
        <v>0</v>
      </c>
      <c r="H300" s="10"/>
      <c r="I300" s="10"/>
      <c r="K300" s="10"/>
      <c r="L300" s="10"/>
      <c r="M300" s="22" t="s">
        <v>94</v>
      </c>
      <c r="N300" s="22">
        <v>136</v>
      </c>
      <c r="O300" s="11"/>
      <c r="P300" s="22"/>
      <c r="Q300" s="22">
        <f t="shared" si="30"/>
        <v>0</v>
      </c>
    </row>
    <row r="301" spans="1:17">
      <c r="A301" s="10"/>
      <c r="B301" s="10"/>
      <c r="C301" s="22" t="s">
        <v>120</v>
      </c>
      <c r="D301" s="22">
        <v>145</v>
      </c>
      <c r="E301" s="11"/>
      <c r="F301" s="22"/>
      <c r="G301" s="22">
        <f t="shared" si="29"/>
        <v>0</v>
      </c>
      <c r="H301" s="10"/>
      <c r="I301" s="10"/>
      <c r="K301" s="10"/>
      <c r="L301" s="10"/>
      <c r="M301" s="22" t="s">
        <v>120</v>
      </c>
      <c r="N301" s="22">
        <v>145</v>
      </c>
      <c r="O301" s="11"/>
      <c r="P301" s="22"/>
      <c r="Q301" s="22">
        <f t="shared" si="30"/>
        <v>0</v>
      </c>
    </row>
    <row r="302" spans="1:17">
      <c r="A302" s="10"/>
      <c r="B302" s="10"/>
      <c r="C302" s="22" t="s">
        <v>98</v>
      </c>
      <c r="D302" s="22">
        <v>161</v>
      </c>
      <c r="E302" s="22"/>
      <c r="F302" s="22"/>
      <c r="G302" s="22">
        <f t="shared" si="29"/>
        <v>0</v>
      </c>
      <c r="H302" s="10"/>
      <c r="I302" s="10"/>
      <c r="K302" s="10"/>
      <c r="L302" s="10"/>
      <c r="M302" s="22" t="s">
        <v>98</v>
      </c>
      <c r="N302" s="22">
        <v>161</v>
      </c>
      <c r="O302" s="22"/>
      <c r="P302" s="22"/>
      <c r="Q302" s="22">
        <f t="shared" si="30"/>
        <v>0</v>
      </c>
    </row>
    <row r="303" spans="1:17">
      <c r="A303" s="10"/>
      <c r="B303" s="10"/>
      <c r="C303" s="22" t="s">
        <v>73</v>
      </c>
      <c r="D303" s="26">
        <v>190</v>
      </c>
      <c r="E303" s="22"/>
      <c r="F303" s="22"/>
      <c r="G303" s="22">
        <f t="shared" si="29"/>
        <v>0</v>
      </c>
      <c r="H303" s="10"/>
      <c r="I303" s="10"/>
      <c r="K303" s="10"/>
      <c r="L303" s="10"/>
      <c r="M303" s="22" t="s">
        <v>73</v>
      </c>
      <c r="N303" s="26">
        <v>190</v>
      </c>
      <c r="O303" s="22"/>
      <c r="P303" s="22"/>
      <c r="Q303" s="22">
        <f t="shared" si="30"/>
        <v>0</v>
      </c>
    </row>
    <row r="304" spans="1:17">
      <c r="A304" s="10"/>
      <c r="B304" s="10"/>
      <c r="C304" s="22" t="s">
        <v>74</v>
      </c>
      <c r="D304" s="26">
        <v>185</v>
      </c>
      <c r="E304" s="22"/>
      <c r="F304" s="22"/>
      <c r="G304" s="22">
        <f t="shared" si="29"/>
        <v>0</v>
      </c>
      <c r="H304" s="10"/>
      <c r="I304" s="10"/>
      <c r="K304" s="10"/>
      <c r="L304" s="10"/>
      <c r="M304" s="22" t="s">
        <v>74</v>
      </c>
      <c r="N304" s="26">
        <v>185</v>
      </c>
      <c r="O304" s="22"/>
      <c r="P304" s="22"/>
      <c r="Q304" s="22">
        <f t="shared" si="30"/>
        <v>0</v>
      </c>
    </row>
    <row r="305" spans="1:17">
      <c r="A305" s="10"/>
      <c r="B305" s="10"/>
      <c r="C305" s="22" t="s">
        <v>75</v>
      </c>
      <c r="D305" s="26">
        <v>206</v>
      </c>
      <c r="E305" s="22"/>
      <c r="F305" s="22"/>
      <c r="G305" s="22">
        <f t="shared" si="29"/>
        <v>0</v>
      </c>
      <c r="H305" s="10"/>
      <c r="I305" s="10"/>
      <c r="K305" s="10"/>
      <c r="L305" s="10"/>
      <c r="M305" s="22" t="s">
        <v>75</v>
      </c>
      <c r="N305" s="26">
        <v>206</v>
      </c>
      <c r="O305" s="22"/>
      <c r="P305" s="22"/>
      <c r="Q305" s="22">
        <f t="shared" si="30"/>
        <v>0</v>
      </c>
    </row>
    <row r="306" spans="1:17">
      <c r="A306" s="10"/>
      <c r="B306" s="10"/>
      <c r="C306" s="22" t="s">
        <v>76</v>
      </c>
      <c r="D306" s="26">
        <v>230</v>
      </c>
      <c r="E306" s="22"/>
      <c r="F306" s="22">
        <v>1</v>
      </c>
      <c r="G306" s="22">
        <f t="shared" si="29"/>
        <v>230</v>
      </c>
      <c r="H306" s="10"/>
      <c r="I306" s="10"/>
      <c r="K306" s="10"/>
      <c r="L306" s="10"/>
      <c r="M306" s="22" t="s">
        <v>76</v>
      </c>
      <c r="N306" s="26">
        <v>230</v>
      </c>
      <c r="O306" s="22"/>
      <c r="P306" s="22">
        <v>3</v>
      </c>
      <c r="Q306" s="22">
        <f t="shared" si="30"/>
        <v>690</v>
      </c>
    </row>
    <row r="307" spans="1:17">
      <c r="A307" s="10"/>
      <c r="B307" s="10"/>
      <c r="C307" s="22" t="s">
        <v>77</v>
      </c>
      <c r="D307" s="26">
        <v>260</v>
      </c>
      <c r="E307" s="22"/>
      <c r="F307" s="22"/>
      <c r="G307" s="22">
        <f t="shared" si="29"/>
        <v>0</v>
      </c>
      <c r="H307" s="10"/>
      <c r="I307" s="10"/>
      <c r="K307" s="10"/>
      <c r="L307" s="10"/>
      <c r="M307" s="22" t="s">
        <v>77</v>
      </c>
      <c r="N307" s="26">
        <v>260</v>
      </c>
      <c r="O307" s="22"/>
      <c r="P307" s="22"/>
      <c r="Q307" s="22">
        <f t="shared" si="30"/>
        <v>0</v>
      </c>
    </row>
    <row r="308" spans="1:17">
      <c r="A308" s="10"/>
      <c r="B308" s="10"/>
      <c r="C308" s="22" t="s">
        <v>78</v>
      </c>
      <c r="D308" s="26">
        <v>321</v>
      </c>
      <c r="E308" s="22"/>
      <c r="F308" s="22"/>
      <c r="G308" s="22">
        <f t="shared" si="29"/>
        <v>0</v>
      </c>
      <c r="H308" s="10"/>
      <c r="I308" s="10"/>
      <c r="K308" s="10"/>
      <c r="L308" s="10"/>
      <c r="M308" s="22" t="s">
        <v>78</v>
      </c>
      <c r="N308" s="26">
        <v>321</v>
      </c>
      <c r="O308" s="22"/>
      <c r="P308" s="22"/>
      <c r="Q308" s="22">
        <f t="shared" si="30"/>
        <v>0</v>
      </c>
    </row>
    <row r="309" spans="1:17">
      <c r="A309" s="10"/>
      <c r="B309" s="10"/>
      <c r="C309" s="22" t="s">
        <v>79</v>
      </c>
      <c r="D309" s="26">
        <v>350</v>
      </c>
      <c r="E309" s="22"/>
      <c r="F309" s="22"/>
      <c r="G309" s="22">
        <f t="shared" si="29"/>
        <v>0</v>
      </c>
      <c r="H309" s="10"/>
      <c r="I309" s="10"/>
      <c r="K309" s="10"/>
      <c r="L309" s="10"/>
      <c r="M309" s="22" t="s">
        <v>79</v>
      </c>
      <c r="N309" s="26">
        <v>350</v>
      </c>
      <c r="O309" s="22"/>
      <c r="P309" s="22"/>
      <c r="Q309" s="22">
        <f t="shared" si="30"/>
        <v>0</v>
      </c>
    </row>
    <row r="310" spans="1:17">
      <c r="A310" s="10"/>
      <c r="B310" s="10"/>
      <c r="C310" s="22" t="s">
        <v>80</v>
      </c>
      <c r="D310" s="26">
        <v>385</v>
      </c>
      <c r="E310" s="22"/>
      <c r="F310" s="22"/>
      <c r="G310" s="22">
        <f t="shared" si="29"/>
        <v>0</v>
      </c>
      <c r="H310" s="10"/>
      <c r="I310" s="10"/>
      <c r="K310" s="10"/>
      <c r="L310" s="10"/>
      <c r="M310" s="22" t="s">
        <v>80</v>
      </c>
      <c r="N310" s="26">
        <v>385</v>
      </c>
      <c r="O310" s="22"/>
      <c r="P310" s="22"/>
      <c r="Q310" s="22">
        <f t="shared" si="30"/>
        <v>0</v>
      </c>
    </row>
    <row r="311" spans="1:17" ht="15.75" thickBot="1">
      <c r="A311" s="10"/>
      <c r="B311" s="10"/>
      <c r="C311" s="22" t="s">
        <v>81</v>
      </c>
      <c r="D311" s="26">
        <v>420</v>
      </c>
      <c r="E311" s="22"/>
      <c r="F311" s="22"/>
      <c r="G311" s="22">
        <f t="shared" si="29"/>
        <v>0</v>
      </c>
      <c r="H311" s="10"/>
      <c r="I311" s="10"/>
      <c r="K311" s="10"/>
      <c r="L311" s="10"/>
      <c r="M311" s="22" t="s">
        <v>81</v>
      </c>
      <c r="N311" s="26">
        <v>420</v>
      </c>
      <c r="O311" s="22"/>
      <c r="P311" s="22"/>
      <c r="Q311" s="22">
        <f t="shared" si="30"/>
        <v>0</v>
      </c>
    </row>
    <row r="312" spans="1:17">
      <c r="A312" s="10"/>
      <c r="B312" s="10"/>
      <c r="C312" s="34"/>
      <c r="D312" s="33" t="s">
        <v>46</v>
      </c>
      <c r="E312" s="32"/>
      <c r="F312" s="32"/>
      <c r="G312" s="34">
        <f>SUM(G291:G311)</f>
        <v>230</v>
      </c>
      <c r="H312" s="10"/>
      <c r="I312" s="10"/>
      <c r="K312" s="10"/>
      <c r="L312" s="10"/>
      <c r="M312" s="34"/>
      <c r="N312" s="33" t="s">
        <v>46</v>
      </c>
      <c r="O312" s="32"/>
      <c r="P312" s="32"/>
      <c r="Q312" s="34">
        <f>SUM(Q291:Q311)</f>
        <v>690</v>
      </c>
    </row>
    <row r="313" spans="1:17">
      <c r="A313" s="10"/>
      <c r="B313" s="10"/>
      <c r="C313" s="11"/>
      <c r="D313" s="25"/>
      <c r="E313" s="10"/>
      <c r="F313" s="10"/>
      <c r="G313" s="11"/>
      <c r="H313" s="10"/>
      <c r="I313" s="10"/>
      <c r="K313" s="10"/>
      <c r="L313" s="10"/>
      <c r="M313" s="11"/>
      <c r="N313" s="25"/>
      <c r="O313" s="10"/>
      <c r="P313" s="10"/>
      <c r="Q313" s="11"/>
    </row>
    <row r="314" spans="1:17" ht="15.75">
      <c r="A314" s="10"/>
      <c r="B314" s="10"/>
      <c r="C314" s="10"/>
      <c r="D314" s="12" t="s">
        <v>121</v>
      </c>
      <c r="E314" s="10"/>
      <c r="F314" s="11"/>
      <c r="G314" s="10"/>
      <c r="H314" s="10"/>
      <c r="I314" s="10"/>
      <c r="K314" s="10"/>
      <c r="L314" s="10"/>
      <c r="M314" s="10"/>
      <c r="N314" s="12" t="s">
        <v>121</v>
      </c>
      <c r="O314" s="10"/>
      <c r="P314" s="11"/>
      <c r="Q314" s="10"/>
    </row>
    <row r="315" spans="1:17" ht="15.75" thickBot="1">
      <c r="A315" s="10"/>
      <c r="B315" s="10"/>
      <c r="C315" s="84" t="s">
        <v>40</v>
      </c>
      <c r="D315" s="85" t="s">
        <v>41</v>
      </c>
      <c r="E315" s="86"/>
      <c r="F315" s="87" t="s">
        <v>42</v>
      </c>
      <c r="G315" s="85" t="s">
        <v>43</v>
      </c>
      <c r="H315" s="10"/>
      <c r="I315" s="10"/>
      <c r="K315" s="10"/>
      <c r="L315" s="10"/>
      <c r="M315" s="84" t="s">
        <v>40</v>
      </c>
      <c r="N315" s="85" t="s">
        <v>41</v>
      </c>
      <c r="O315" s="86"/>
      <c r="P315" s="87" t="s">
        <v>42</v>
      </c>
      <c r="Q315" s="85" t="s">
        <v>43</v>
      </c>
    </row>
    <row r="316" spans="1:17">
      <c r="A316" s="10"/>
      <c r="B316" s="10"/>
      <c r="C316" s="43" t="s">
        <v>114</v>
      </c>
      <c r="D316" s="44">
        <v>37</v>
      </c>
      <c r="E316" s="34"/>
      <c r="F316" s="44"/>
      <c r="G316" s="45">
        <f>F316*D316</f>
        <v>0</v>
      </c>
      <c r="H316" s="10"/>
      <c r="I316" s="10"/>
      <c r="K316" s="10"/>
      <c r="L316" s="10"/>
      <c r="M316" s="43" t="s">
        <v>114</v>
      </c>
      <c r="N316" s="44">
        <v>37</v>
      </c>
      <c r="O316" s="34"/>
      <c r="P316" s="44"/>
      <c r="Q316" s="45">
        <f>P316*N316</f>
        <v>0</v>
      </c>
    </row>
    <row r="317" spans="1:17">
      <c r="A317" s="10"/>
      <c r="B317" s="10"/>
      <c r="C317" s="46" t="s">
        <v>117</v>
      </c>
      <c r="D317" s="22">
        <v>45</v>
      </c>
      <c r="E317" s="11"/>
      <c r="F317" s="22">
        <v>5</v>
      </c>
      <c r="G317" s="47">
        <f>F317*D317</f>
        <v>225</v>
      </c>
      <c r="H317" s="10"/>
      <c r="I317" s="10"/>
      <c r="K317" s="10"/>
      <c r="L317" s="10"/>
      <c r="M317" s="46" t="s">
        <v>117</v>
      </c>
      <c r="N317" s="22">
        <v>45</v>
      </c>
      <c r="O317" s="11"/>
      <c r="P317" s="22">
        <v>1</v>
      </c>
      <c r="Q317" s="47">
        <f>P317*N317</f>
        <v>45</v>
      </c>
    </row>
    <row r="318" spans="1:17">
      <c r="A318" s="10"/>
      <c r="B318" s="10"/>
      <c r="C318" s="46" t="s">
        <v>122</v>
      </c>
      <c r="D318" s="22">
        <v>57</v>
      </c>
      <c r="E318" s="11"/>
      <c r="F318" s="22">
        <v>1</v>
      </c>
      <c r="G318" s="47">
        <f>F318*D318</f>
        <v>57</v>
      </c>
      <c r="H318" s="10"/>
      <c r="I318" s="10"/>
      <c r="K318" s="10"/>
      <c r="L318" s="10"/>
      <c r="M318" s="46" t="s">
        <v>122</v>
      </c>
      <c r="N318" s="22">
        <v>57</v>
      </c>
      <c r="O318" s="11"/>
      <c r="P318" s="22"/>
      <c r="Q318" s="47">
        <f>P318*N318</f>
        <v>0</v>
      </c>
    </row>
    <row r="319" spans="1:17" ht="15.75" thickBot="1">
      <c r="A319" s="10"/>
      <c r="B319" s="10"/>
      <c r="C319" s="48" t="s">
        <v>123</v>
      </c>
      <c r="D319" s="31">
        <v>63</v>
      </c>
      <c r="E319" s="49"/>
      <c r="F319" s="31"/>
      <c r="G319" s="50">
        <f>F319*D319</f>
        <v>0</v>
      </c>
      <c r="H319" s="10"/>
      <c r="I319" s="10"/>
      <c r="K319" s="10"/>
      <c r="L319" s="10"/>
      <c r="M319" s="48" t="s">
        <v>123</v>
      </c>
      <c r="N319" s="31">
        <v>63</v>
      </c>
      <c r="O319" s="49"/>
      <c r="P319" s="31"/>
      <c r="Q319" s="50">
        <f>P319*N319</f>
        <v>0</v>
      </c>
    </row>
    <row r="320" spans="1:17">
      <c r="A320" s="10"/>
      <c r="B320" s="10"/>
      <c r="C320" s="11"/>
      <c r="D320" s="25" t="s">
        <v>46</v>
      </c>
      <c r="E320" s="10"/>
      <c r="F320" s="10"/>
      <c r="G320" s="11">
        <f>SUM(G316:G319)</f>
        <v>282</v>
      </c>
      <c r="H320" s="10"/>
      <c r="I320" s="10"/>
      <c r="K320" s="10"/>
      <c r="L320" s="10"/>
      <c r="M320" s="11"/>
      <c r="N320" s="25" t="s">
        <v>46</v>
      </c>
      <c r="O320" s="10"/>
      <c r="P320" s="10"/>
      <c r="Q320" s="11">
        <f>SUM(Q316:Q319)</f>
        <v>45</v>
      </c>
    </row>
    <row r="321" spans="1:17">
      <c r="A321" s="10"/>
      <c r="B321" s="10"/>
      <c r="C321" s="11"/>
      <c r="D321" s="25"/>
      <c r="E321" s="10"/>
      <c r="F321" s="10"/>
      <c r="G321" s="11"/>
      <c r="H321" s="10"/>
      <c r="I321" s="10"/>
      <c r="K321" s="10"/>
      <c r="L321" s="10"/>
      <c r="M321" s="11"/>
      <c r="N321" s="25"/>
      <c r="O321" s="10"/>
      <c r="P321" s="10"/>
      <c r="Q321" s="11"/>
    </row>
    <row r="322" spans="1:17">
      <c r="A322" s="10"/>
      <c r="B322" s="10"/>
      <c r="C322" s="10"/>
      <c r="D322" s="25"/>
      <c r="E322" s="10"/>
      <c r="F322" s="10"/>
      <c r="G322" s="11"/>
      <c r="H322" s="10"/>
      <c r="I322" s="10"/>
      <c r="K322" s="10"/>
      <c r="L322" s="10"/>
      <c r="M322" s="10"/>
      <c r="N322" s="25"/>
      <c r="O322" s="10"/>
      <c r="P322" s="10"/>
      <c r="Q322" s="11"/>
    </row>
    <row r="323" spans="1:17">
      <c r="A323" s="10"/>
      <c r="B323" s="10"/>
      <c r="C323" s="10"/>
      <c r="D323" s="25" t="s">
        <v>124</v>
      </c>
      <c r="E323" s="10"/>
      <c r="F323" s="10"/>
      <c r="G323" s="11">
        <f>SUM(G282,G248,G45,G88,G102,G116,G130,G144,G158,G172,G187,G201,G210,G224,G287,G312,G320)</f>
        <v>10637</v>
      </c>
      <c r="H323" s="10"/>
      <c r="I323" s="10"/>
      <c r="K323" s="10"/>
      <c r="L323" s="10"/>
      <c r="M323" s="10"/>
      <c r="N323" s="25" t="s">
        <v>124</v>
      </c>
      <c r="O323" s="10"/>
      <c r="P323" s="10"/>
      <c r="Q323" s="11">
        <f>SUM(Q282,Q248,Q45,Q88,Q102,Q116,Q130,Q144,Q158,Q172,Q187,Q201,Q210,Q224,Q287,Q312,Q320)</f>
        <v>6295</v>
      </c>
    </row>
    <row r="324" spans="1:17">
      <c r="A324" s="10"/>
      <c r="B324" s="10"/>
      <c r="C324" s="10"/>
      <c r="D324" s="10"/>
      <c r="E324" s="10"/>
      <c r="F324" s="10"/>
      <c r="G324" s="10"/>
      <c r="H324" s="10"/>
      <c r="I324" s="10"/>
      <c r="K324" s="10"/>
      <c r="L324" s="10"/>
      <c r="M324" s="10"/>
      <c r="N324" s="10"/>
      <c r="O324" s="10"/>
      <c r="P324" s="10"/>
      <c r="Q324" s="10"/>
    </row>
    <row r="325" spans="1:17">
      <c r="A325" s="10"/>
      <c r="B325" s="10"/>
      <c r="C325" s="10"/>
      <c r="D325" s="11" t="s">
        <v>125</v>
      </c>
      <c r="E325" s="10"/>
      <c r="F325" s="10"/>
      <c r="G325" s="11">
        <f>G323/2000</f>
        <v>5.3185000000000002</v>
      </c>
      <c r="H325" s="10"/>
      <c r="I325" s="10"/>
      <c r="K325" s="10"/>
      <c r="L325" s="10"/>
      <c r="M325" s="10"/>
      <c r="N325" s="11" t="s">
        <v>125</v>
      </c>
      <c r="O325" s="10"/>
      <c r="P325" s="10"/>
      <c r="Q325" s="11">
        <f>Q323/2000</f>
        <v>3.1475</v>
      </c>
    </row>
  </sheetData>
  <mergeCells count="31">
    <mergeCell ref="B48:C48"/>
    <mergeCell ref="D48:D49"/>
    <mergeCell ref="E48:E49"/>
    <mergeCell ref="F48:F49"/>
    <mergeCell ref="G48:G49"/>
    <mergeCell ref="B175:B176"/>
    <mergeCell ref="C175:D175"/>
    <mergeCell ref="E175:E176"/>
    <mergeCell ref="F175:F176"/>
    <mergeCell ref="G175:G176"/>
    <mergeCell ref="H9:I9"/>
    <mergeCell ref="B2:C2"/>
    <mergeCell ref="D2:D3"/>
    <mergeCell ref="E2:E3"/>
    <mergeCell ref="F2:F3"/>
    <mergeCell ref="G2:G3"/>
    <mergeCell ref="L2:M2"/>
    <mergeCell ref="N2:N3"/>
    <mergeCell ref="O2:O3"/>
    <mergeCell ref="P2:P3"/>
    <mergeCell ref="Q2:Q3"/>
    <mergeCell ref="L48:M48"/>
    <mergeCell ref="N48:N49"/>
    <mergeCell ref="O48:O49"/>
    <mergeCell ref="P48:P49"/>
    <mergeCell ref="Q48:Q49"/>
    <mergeCell ref="L175:L176"/>
    <mergeCell ref="M175:N175"/>
    <mergeCell ref="O175:O176"/>
    <mergeCell ref="P175:P176"/>
    <mergeCell ref="Q175:Q17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B3ADD-AC6D-447A-9CEA-7155B7FAB3A0}">
  <sheetPr codeName="Sheet11"/>
  <dimension ref="A1:X171"/>
  <sheetViews>
    <sheetView topLeftCell="A17" zoomScaleNormal="100" workbookViewId="0">
      <selection activeCell="X11" sqref="X11"/>
    </sheetView>
  </sheetViews>
  <sheetFormatPr defaultColWidth="9.140625" defaultRowHeight="12.75"/>
  <cols>
    <col min="1" max="1" width="9.140625" style="10"/>
    <col min="2" max="2" width="12" style="10" bestFit="1" customWidth="1"/>
    <col min="3" max="15" width="9.140625" style="10"/>
    <col min="16" max="16" width="17.42578125" style="10" customWidth="1"/>
    <col min="17" max="16384" width="9.140625" style="10"/>
  </cols>
  <sheetData>
    <row r="1" spans="1:24" ht="13.5" thickBot="1">
      <c r="M1" s="11"/>
      <c r="W1" s="10" t="s">
        <v>171</v>
      </c>
      <c r="X1" s="10" t="s">
        <v>172</v>
      </c>
    </row>
    <row r="2" spans="1:24" ht="15.75" thickBot="1">
      <c r="B2" s="52" t="s">
        <v>132</v>
      </c>
      <c r="C2" s="53" t="s">
        <v>133</v>
      </c>
      <c r="D2" s="54" t="s">
        <v>168</v>
      </c>
      <c r="E2" s="55" t="s">
        <v>169</v>
      </c>
      <c r="F2" s="56" t="s">
        <v>170</v>
      </c>
      <c r="G2" s="57" t="s">
        <v>134</v>
      </c>
      <c r="H2" s="58" t="s">
        <v>135</v>
      </c>
      <c r="I2" s="59" t="s">
        <v>136</v>
      </c>
      <c r="J2" s="60"/>
      <c r="K2" s="61" t="s">
        <v>30</v>
      </c>
      <c r="L2" s="10" t="s">
        <v>137</v>
      </c>
      <c r="M2" s="11"/>
      <c r="P2" s="10" t="s">
        <v>138</v>
      </c>
      <c r="W2" s="10">
        <v>21.59</v>
      </c>
      <c r="X2" s="10">
        <v>21.71</v>
      </c>
    </row>
    <row r="3" spans="1:24" ht="15.75" thickBot="1">
      <c r="A3" s="10" t="s">
        <v>139</v>
      </c>
      <c r="B3" s="62" t="s">
        <v>167</v>
      </c>
      <c r="C3" s="63">
        <v>91.09</v>
      </c>
      <c r="D3" s="63">
        <v>30.25</v>
      </c>
      <c r="E3" s="63">
        <v>77.709999999999994</v>
      </c>
      <c r="F3" s="63">
        <v>272.70999999999998</v>
      </c>
      <c r="G3" s="63"/>
      <c r="H3" s="63"/>
      <c r="I3" s="63"/>
      <c r="J3" s="63"/>
      <c r="K3" s="63">
        <f>SUM(C3:I3)</f>
        <v>471.76</v>
      </c>
      <c r="L3" s="64">
        <v>1066.78</v>
      </c>
      <c r="M3" s="11"/>
      <c r="U3" s="65"/>
      <c r="W3" s="10">
        <v>101.94</v>
      </c>
      <c r="X3" s="10">
        <v>13.64</v>
      </c>
    </row>
    <row r="4" spans="1:24" ht="15.75" thickBot="1">
      <c r="B4" s="62" t="s">
        <v>143</v>
      </c>
      <c r="C4" s="63"/>
      <c r="D4" s="63">
        <v>847.85</v>
      </c>
      <c r="E4" s="63">
        <v>287.27</v>
      </c>
      <c r="F4" s="63">
        <v>352.5</v>
      </c>
      <c r="G4" s="63"/>
      <c r="H4" s="63"/>
      <c r="I4" s="63"/>
      <c r="J4" s="63"/>
      <c r="K4" s="63">
        <f>SUM(C4:I4)</f>
        <v>1487.62</v>
      </c>
      <c r="L4" s="10">
        <f>3393.49-1166.78</f>
        <v>2226.71</v>
      </c>
      <c r="M4" s="11"/>
      <c r="Q4" s="10">
        <v>4.2699999999999996</v>
      </c>
      <c r="U4" s="65"/>
      <c r="W4" s="10">
        <v>248.23</v>
      </c>
      <c r="X4" s="10">
        <v>4.76</v>
      </c>
    </row>
    <row r="5" spans="1:24" ht="13.5" thickBot="1">
      <c r="B5" s="62" t="s">
        <v>142</v>
      </c>
      <c r="C5" s="67"/>
      <c r="D5" s="67">
        <v>85.18</v>
      </c>
      <c r="E5" s="67"/>
      <c r="F5" s="67"/>
      <c r="G5" s="67"/>
      <c r="H5" s="67"/>
      <c r="I5" s="67"/>
      <c r="J5" s="67"/>
      <c r="K5" s="63">
        <f t="shared" ref="K5:K13" si="0">SUM(C5:I5)</f>
        <v>85.18</v>
      </c>
      <c r="L5" s="10">
        <f>185.18-100</f>
        <v>85.18</v>
      </c>
      <c r="M5" s="11"/>
      <c r="Q5" s="10">
        <v>9.61</v>
      </c>
      <c r="S5" s="10" t="s">
        <v>140</v>
      </c>
      <c r="W5" s="10">
        <v>290</v>
      </c>
      <c r="X5" s="10">
        <v>586.91999999999996</v>
      </c>
    </row>
    <row r="6" spans="1:24" ht="13.5" thickBot="1">
      <c r="B6" s="66" t="s">
        <v>141</v>
      </c>
      <c r="C6" s="67"/>
      <c r="D6" s="67">
        <v>819.15</v>
      </c>
      <c r="E6" s="67">
        <v>273.64999999999998</v>
      </c>
      <c r="F6" s="67"/>
      <c r="G6" s="67"/>
      <c r="H6" s="67"/>
      <c r="I6" s="67"/>
      <c r="J6" s="67"/>
      <c r="K6" s="63">
        <f t="shared" si="0"/>
        <v>1092.8</v>
      </c>
      <c r="L6" s="10">
        <f>1192.8-100</f>
        <v>1092.8</v>
      </c>
      <c r="M6" s="11"/>
      <c r="Q6" s="10">
        <v>12.23</v>
      </c>
      <c r="T6" s="10">
        <v>0</v>
      </c>
      <c r="U6" s="68"/>
      <c r="W6" s="10">
        <v>290</v>
      </c>
      <c r="X6" s="10">
        <v>1251.93</v>
      </c>
    </row>
    <row r="7" spans="1:24" ht="13.5" thickBot="1">
      <c r="B7" s="66" t="s">
        <v>161</v>
      </c>
      <c r="C7" s="67"/>
      <c r="D7" s="67">
        <v>716.57</v>
      </c>
      <c r="E7" s="67">
        <v>58.43</v>
      </c>
      <c r="F7" s="67"/>
      <c r="G7" s="67"/>
      <c r="H7" s="67"/>
      <c r="I7" s="67"/>
      <c r="J7" s="67"/>
      <c r="K7" s="63">
        <f t="shared" si="0"/>
        <v>775</v>
      </c>
      <c r="L7" s="10">
        <f>875-100</f>
        <v>775</v>
      </c>
      <c r="M7" s="11"/>
      <c r="Q7" s="10">
        <v>8.94</v>
      </c>
      <c r="T7" s="10">
        <v>2.02</v>
      </c>
      <c r="W7" s="10">
        <v>290</v>
      </c>
      <c r="X7" s="10">
        <v>38.68</v>
      </c>
    </row>
    <row r="8" spans="1:24" ht="13.5" thickBot="1">
      <c r="B8" s="66" t="s">
        <v>163</v>
      </c>
      <c r="C8" s="67">
        <v>177.41</v>
      </c>
      <c r="D8" s="67">
        <v>280.04000000000002</v>
      </c>
      <c r="E8" s="67">
        <v>121.83</v>
      </c>
      <c r="F8" s="67"/>
      <c r="G8" s="67"/>
      <c r="H8" s="67"/>
      <c r="I8" s="67"/>
      <c r="J8" s="67"/>
      <c r="K8" s="63">
        <f t="shared" si="0"/>
        <v>579.28000000000009</v>
      </c>
      <c r="L8" s="10">
        <f>679.28-100</f>
        <v>579.28</v>
      </c>
      <c r="M8" s="11"/>
      <c r="Q8" s="10">
        <v>3.64</v>
      </c>
      <c r="T8" s="10">
        <v>4.3</v>
      </c>
      <c r="W8" s="10">
        <v>290</v>
      </c>
      <c r="X8" s="10">
        <v>47.09</v>
      </c>
    </row>
    <row r="9" spans="1:24" ht="13.5" thickBot="1">
      <c r="B9" s="66" t="s">
        <v>162</v>
      </c>
      <c r="C9" s="67"/>
      <c r="D9" s="67"/>
      <c r="E9" s="67"/>
      <c r="F9" s="67"/>
      <c r="G9" s="67"/>
      <c r="H9" s="67"/>
      <c r="I9" s="67"/>
      <c r="J9" s="67"/>
      <c r="K9" s="63">
        <f t="shared" si="0"/>
        <v>0</v>
      </c>
      <c r="M9" s="11"/>
      <c r="Q9" s="10">
        <v>2.17</v>
      </c>
      <c r="S9" s="10" t="s">
        <v>144</v>
      </c>
      <c r="W9" s="10">
        <v>290</v>
      </c>
      <c r="X9" s="10">
        <v>250.21</v>
      </c>
    </row>
    <row r="10" spans="1:24" ht="13.5" thickBot="1">
      <c r="B10" s="66" t="s">
        <v>164</v>
      </c>
      <c r="C10" s="67"/>
      <c r="D10" s="67"/>
      <c r="E10" s="67"/>
      <c r="F10" s="67"/>
      <c r="G10" s="67"/>
      <c r="H10" s="67"/>
      <c r="I10" s="67"/>
      <c r="J10" s="67"/>
      <c r="K10" s="63">
        <f t="shared" si="0"/>
        <v>0</v>
      </c>
      <c r="M10" s="11"/>
      <c r="Q10" s="10">
        <v>1.01</v>
      </c>
      <c r="T10" s="10">
        <v>0</v>
      </c>
      <c r="W10" s="10">
        <v>166.82</v>
      </c>
      <c r="X10" s="10">
        <f>SUM(X2:X9)</f>
        <v>2214.94</v>
      </c>
    </row>
    <row r="11" spans="1:24" ht="13.5" thickBot="1">
      <c r="B11" s="66" t="s">
        <v>165</v>
      </c>
      <c r="C11" s="67"/>
      <c r="D11" s="67"/>
      <c r="E11" s="67"/>
      <c r="F11" s="67"/>
      <c r="G11" s="67"/>
      <c r="H11" s="67"/>
      <c r="I11" s="67"/>
      <c r="J11" s="67"/>
      <c r="K11" s="63">
        <f t="shared" si="0"/>
        <v>0</v>
      </c>
      <c r="M11" s="11"/>
      <c r="T11" s="10">
        <v>0.99</v>
      </c>
      <c r="W11" s="10">
        <v>41.77</v>
      </c>
    </row>
    <row r="12" spans="1:24" ht="13.5" thickBot="1">
      <c r="B12" s="66" t="s">
        <v>166</v>
      </c>
      <c r="C12" s="67"/>
      <c r="D12" s="67"/>
      <c r="E12" s="67"/>
      <c r="F12" s="67"/>
      <c r="G12" s="67"/>
      <c r="H12" s="67"/>
      <c r="I12" s="67"/>
      <c r="J12" s="67"/>
      <c r="K12" s="63">
        <f t="shared" si="0"/>
        <v>0</v>
      </c>
      <c r="M12" s="11"/>
      <c r="W12" s="10">
        <v>232.5</v>
      </c>
    </row>
    <row r="13" spans="1:24">
      <c r="B13" s="66"/>
      <c r="C13" s="67"/>
      <c r="D13" s="67"/>
      <c r="E13" s="67"/>
      <c r="F13" s="67"/>
      <c r="G13" s="67"/>
      <c r="H13" s="67"/>
      <c r="I13" s="67"/>
      <c r="J13" s="67"/>
      <c r="K13" s="63">
        <f t="shared" si="0"/>
        <v>0</v>
      </c>
      <c r="M13" s="11"/>
      <c r="W13" s="10">
        <v>232.5</v>
      </c>
    </row>
    <row r="14" spans="1:24" ht="15">
      <c r="B14" s="20"/>
      <c r="C14" s="69">
        <f>SUM(C4:C13)</f>
        <v>177.41</v>
      </c>
      <c r="D14" s="69">
        <f t="shared" ref="D14:J14" si="1">SUM(D4:D13)</f>
        <v>2748.79</v>
      </c>
      <c r="E14" s="69">
        <f t="shared" si="1"/>
        <v>741.18</v>
      </c>
      <c r="F14" s="69">
        <f t="shared" si="1"/>
        <v>352.5</v>
      </c>
      <c r="G14" s="69">
        <f t="shared" si="1"/>
        <v>0</v>
      </c>
      <c r="H14" s="69">
        <f t="shared" si="1"/>
        <v>0</v>
      </c>
      <c r="I14" s="69">
        <f t="shared" si="1"/>
        <v>0</v>
      </c>
      <c r="J14" s="69">
        <f t="shared" si="1"/>
        <v>0</v>
      </c>
      <c r="K14" s="70">
        <f>SUM(K4:K13)</f>
        <v>4019.88</v>
      </c>
      <c r="M14" s="11"/>
      <c r="W14" s="10">
        <v>290</v>
      </c>
    </row>
    <row r="15" spans="1:24">
      <c r="B15" s="11"/>
      <c r="C15" s="64"/>
      <c r="D15" s="64"/>
      <c r="E15" s="64"/>
      <c r="F15" s="64"/>
      <c r="G15" s="64"/>
      <c r="H15" s="64"/>
      <c r="I15" s="64"/>
      <c r="J15" s="64"/>
      <c r="K15" s="64"/>
      <c r="M15" s="11"/>
      <c r="P15" s="10" t="s">
        <v>145</v>
      </c>
      <c r="W15" s="10">
        <v>290</v>
      </c>
    </row>
    <row r="16" spans="1:24">
      <c r="B16" s="11"/>
      <c r="C16" s="64"/>
      <c r="D16" s="64"/>
      <c r="E16" s="64"/>
      <c r="F16" s="64"/>
      <c r="G16" s="64"/>
      <c r="H16" s="64"/>
      <c r="I16" s="64"/>
      <c r="J16" s="64"/>
      <c r="K16" s="64"/>
      <c r="M16" s="11"/>
      <c r="W16" s="10">
        <v>290</v>
      </c>
    </row>
    <row r="17" spans="2:23">
      <c r="B17" s="11"/>
      <c r="C17" s="64"/>
      <c r="D17" s="64"/>
      <c r="E17" s="64"/>
      <c r="F17" s="64"/>
      <c r="G17" s="64"/>
      <c r="H17" s="64"/>
      <c r="I17" s="64"/>
      <c r="J17" s="64"/>
      <c r="K17" s="64"/>
      <c r="M17" s="11"/>
      <c r="Q17" s="10">
        <v>1.78</v>
      </c>
      <c r="W17" s="10">
        <v>290</v>
      </c>
    </row>
    <row r="18" spans="2:23">
      <c r="B18" s="11"/>
      <c r="C18" s="64"/>
      <c r="E18" s="64" t="s">
        <v>146</v>
      </c>
      <c r="F18" s="64" t="s">
        <v>147</v>
      </c>
      <c r="G18" s="64"/>
      <c r="H18" s="64"/>
      <c r="J18" s="64"/>
      <c r="K18" s="64"/>
      <c r="M18" s="11"/>
      <c r="Q18" s="10">
        <v>1.42</v>
      </c>
      <c r="W18" s="10">
        <v>290</v>
      </c>
    </row>
    <row r="19" spans="2:23">
      <c r="B19" s="11"/>
      <c r="C19" s="64"/>
      <c r="E19" s="64" t="s">
        <v>148</v>
      </c>
      <c r="F19" s="64" t="s">
        <v>148</v>
      </c>
      <c r="G19" s="64"/>
      <c r="H19" s="64"/>
      <c r="J19" s="64"/>
      <c r="K19" s="64"/>
      <c r="M19" s="11"/>
      <c r="Q19" s="10">
        <v>0.76</v>
      </c>
      <c r="W19" s="10">
        <v>290</v>
      </c>
    </row>
    <row r="20" spans="2:23" ht="15">
      <c r="B20" s="16">
        <f>IF(D20="l",1,0)</f>
        <v>1</v>
      </c>
      <c r="C20" s="16">
        <f>IF(D20="s",1,0)</f>
        <v>0</v>
      </c>
      <c r="D20" s="71" t="s">
        <v>149</v>
      </c>
      <c r="E20" s="72">
        <v>27</v>
      </c>
      <c r="F20" s="73"/>
      <c r="G20" s="74">
        <v>35</v>
      </c>
      <c r="H20" s="64"/>
      <c r="I20" s="75"/>
      <c r="J20" s="75"/>
      <c r="K20" s="75"/>
      <c r="M20" s="11"/>
      <c r="P20" s="10" t="s">
        <v>150</v>
      </c>
      <c r="W20" s="10">
        <v>371</v>
      </c>
    </row>
    <row r="21" spans="2:23">
      <c r="B21" s="16">
        <f t="shared" ref="B21:B84" si="2">IF(D21="l",1,0)</f>
        <v>1</v>
      </c>
      <c r="C21" s="16">
        <f t="shared" ref="C21:C84" si="3">IF(D21="s",1,0)</f>
        <v>0</v>
      </c>
      <c r="D21" s="71" t="s">
        <v>149</v>
      </c>
      <c r="E21" s="76">
        <v>28</v>
      </c>
      <c r="F21" s="74"/>
      <c r="G21" s="74">
        <v>35</v>
      </c>
      <c r="H21" s="64"/>
      <c r="I21" s="74"/>
      <c r="J21" s="74"/>
      <c r="K21" s="74"/>
      <c r="M21" s="11"/>
      <c r="W21" s="10">
        <v>195</v>
      </c>
    </row>
    <row r="22" spans="2:23" ht="15">
      <c r="B22" s="16">
        <f t="shared" si="2"/>
        <v>1</v>
      </c>
      <c r="C22" s="16">
        <f t="shared" si="3"/>
        <v>0</v>
      </c>
      <c r="D22" s="71" t="s">
        <v>149</v>
      </c>
      <c r="E22" s="72">
        <v>29</v>
      </c>
      <c r="F22" s="74"/>
      <c r="G22" s="74">
        <v>35</v>
      </c>
      <c r="H22" s="64"/>
      <c r="I22" s="64"/>
      <c r="J22" s="64"/>
      <c r="K22" s="64"/>
      <c r="M22" s="11"/>
      <c r="Q22" s="10">
        <v>2.15</v>
      </c>
      <c r="W22" s="10">
        <v>225</v>
      </c>
    </row>
    <row r="23" spans="2:23">
      <c r="B23" s="16">
        <f t="shared" si="2"/>
        <v>1</v>
      </c>
      <c r="C23" s="16">
        <f t="shared" si="3"/>
        <v>0</v>
      </c>
      <c r="D23" s="71" t="s">
        <v>149</v>
      </c>
      <c r="E23" s="76">
        <v>30</v>
      </c>
      <c r="F23" s="77"/>
      <c r="G23" s="74">
        <v>35</v>
      </c>
      <c r="H23" s="64"/>
      <c r="I23" s="64"/>
      <c r="J23" s="64"/>
      <c r="K23" s="64"/>
      <c r="M23" s="11"/>
      <c r="Q23" s="10">
        <v>2.12</v>
      </c>
      <c r="W23" s="10">
        <v>85</v>
      </c>
    </row>
    <row r="24" spans="2:23" ht="15">
      <c r="B24" s="16">
        <f t="shared" si="2"/>
        <v>1</v>
      </c>
      <c r="C24" s="16">
        <f t="shared" si="3"/>
        <v>0</v>
      </c>
      <c r="D24" s="71" t="s">
        <v>149</v>
      </c>
      <c r="E24" s="72">
        <v>31</v>
      </c>
      <c r="F24" s="77"/>
      <c r="G24" s="74">
        <v>35</v>
      </c>
      <c r="H24" s="64"/>
      <c r="I24" s="64"/>
      <c r="J24" s="64"/>
      <c r="K24" s="64"/>
      <c r="M24" s="11"/>
      <c r="Q24" s="10">
        <v>2.19</v>
      </c>
      <c r="W24" s="10">
        <v>85</v>
      </c>
    </row>
    <row r="25" spans="2:23">
      <c r="B25" s="16">
        <f t="shared" si="2"/>
        <v>1</v>
      </c>
      <c r="C25" s="16">
        <f t="shared" si="3"/>
        <v>0</v>
      </c>
      <c r="D25" s="71" t="s">
        <v>149</v>
      </c>
      <c r="E25" s="76">
        <v>32</v>
      </c>
      <c r="F25" s="77"/>
      <c r="G25" s="74">
        <v>35</v>
      </c>
      <c r="H25" s="64"/>
      <c r="I25" s="64"/>
      <c r="J25" s="64"/>
      <c r="K25" s="64"/>
      <c r="M25" s="11"/>
      <c r="P25" s="10" t="s">
        <v>151</v>
      </c>
      <c r="W25" s="10">
        <v>85</v>
      </c>
    </row>
    <row r="26" spans="2:23" ht="15">
      <c r="B26" s="16">
        <f t="shared" si="2"/>
        <v>1</v>
      </c>
      <c r="C26" s="16">
        <f t="shared" si="3"/>
        <v>0</v>
      </c>
      <c r="D26" s="71" t="s">
        <v>149</v>
      </c>
      <c r="E26" s="72">
        <v>33</v>
      </c>
      <c r="F26" s="77"/>
      <c r="G26" s="74">
        <v>33</v>
      </c>
      <c r="H26" s="64"/>
      <c r="I26" s="64"/>
      <c r="J26" s="64"/>
      <c r="K26" s="64"/>
      <c r="M26" s="11"/>
      <c r="Q26" s="10">
        <v>0</v>
      </c>
      <c r="W26" s="10">
        <v>85</v>
      </c>
    </row>
    <row r="27" spans="2:23">
      <c r="B27" s="16">
        <f t="shared" si="2"/>
        <v>1</v>
      </c>
      <c r="C27" s="16">
        <f t="shared" si="3"/>
        <v>0</v>
      </c>
      <c r="D27" s="71" t="s">
        <v>149</v>
      </c>
      <c r="E27" s="76">
        <v>34</v>
      </c>
      <c r="F27" s="77"/>
      <c r="G27" s="74">
        <v>29</v>
      </c>
      <c r="H27" s="64"/>
      <c r="I27" s="64"/>
      <c r="J27" s="64"/>
      <c r="K27" s="64"/>
      <c r="M27" s="11"/>
      <c r="Q27" s="10">
        <v>2.29</v>
      </c>
      <c r="W27" s="10">
        <v>85</v>
      </c>
    </row>
    <row r="28" spans="2:23" ht="15">
      <c r="B28" s="16">
        <f t="shared" si="2"/>
        <v>1</v>
      </c>
      <c r="C28" s="16">
        <f t="shared" si="3"/>
        <v>0</v>
      </c>
      <c r="D28" s="71" t="s">
        <v>149</v>
      </c>
      <c r="E28" s="72">
        <v>35</v>
      </c>
      <c r="F28" s="77"/>
      <c r="G28" s="74">
        <v>36</v>
      </c>
      <c r="H28" s="64"/>
      <c r="I28" s="64"/>
      <c r="J28" s="64"/>
      <c r="K28" s="64"/>
      <c r="M28" s="11"/>
      <c r="W28" s="10">
        <v>310</v>
      </c>
    </row>
    <row r="29" spans="2:23">
      <c r="B29" s="16">
        <f t="shared" si="2"/>
        <v>1</v>
      </c>
      <c r="C29" s="16">
        <f t="shared" si="3"/>
        <v>0</v>
      </c>
      <c r="D29" s="71" t="s">
        <v>149</v>
      </c>
      <c r="E29" s="76">
        <v>36</v>
      </c>
      <c r="F29" s="77"/>
      <c r="G29" s="74">
        <v>36</v>
      </c>
      <c r="H29" s="64"/>
      <c r="I29" s="64"/>
      <c r="J29" s="64"/>
      <c r="K29" s="64"/>
      <c r="M29" s="11"/>
      <c r="P29" s="10" t="s">
        <v>152</v>
      </c>
      <c r="Q29" s="10">
        <v>2.02</v>
      </c>
      <c r="W29" s="10">
        <v>320.60000000000002</v>
      </c>
    </row>
    <row r="30" spans="2:23" ht="15">
      <c r="B30" s="16">
        <f t="shared" si="2"/>
        <v>1</v>
      </c>
      <c r="C30" s="16">
        <f t="shared" si="3"/>
        <v>0</v>
      </c>
      <c r="D30" s="71" t="s">
        <v>149</v>
      </c>
      <c r="E30" s="72">
        <v>37</v>
      </c>
      <c r="F30" s="77"/>
      <c r="G30" s="74">
        <v>40</v>
      </c>
      <c r="H30" s="64"/>
      <c r="I30" s="64"/>
      <c r="J30" s="64"/>
      <c r="K30" s="64"/>
      <c r="M30" s="11"/>
      <c r="Q30" s="10">
        <v>4.3</v>
      </c>
      <c r="W30" s="10">
        <v>79.53</v>
      </c>
    </row>
    <row r="31" spans="2:23">
      <c r="B31" s="16">
        <f t="shared" si="2"/>
        <v>1</v>
      </c>
      <c r="C31" s="16">
        <f t="shared" si="3"/>
        <v>0</v>
      </c>
      <c r="D31" s="71" t="s">
        <v>149</v>
      </c>
      <c r="E31" s="76">
        <v>38</v>
      </c>
      <c r="F31" s="77"/>
      <c r="G31" s="74">
        <v>43</v>
      </c>
      <c r="H31" s="64"/>
      <c r="I31" s="64"/>
      <c r="J31" s="64"/>
      <c r="K31" s="64"/>
      <c r="M31" s="11"/>
      <c r="P31" s="10" t="s">
        <v>153</v>
      </c>
      <c r="W31" s="10">
        <v>97.87</v>
      </c>
    </row>
    <row r="32" spans="2:23" ht="15">
      <c r="B32" s="16">
        <f t="shared" si="2"/>
        <v>1</v>
      </c>
      <c r="C32" s="16">
        <f t="shared" si="3"/>
        <v>0</v>
      </c>
      <c r="D32" s="71" t="s">
        <v>149</v>
      </c>
      <c r="E32" s="72">
        <v>39</v>
      </c>
      <c r="F32" s="77"/>
      <c r="G32" s="74">
        <v>39</v>
      </c>
      <c r="H32" s="64"/>
      <c r="I32" s="64"/>
      <c r="J32" s="64"/>
      <c r="K32" s="64"/>
      <c r="M32" s="11"/>
      <c r="Q32" s="10">
        <v>0.15</v>
      </c>
      <c r="W32" s="10">
        <v>116.17</v>
      </c>
    </row>
    <row r="33" spans="2:23">
      <c r="B33" s="16">
        <f t="shared" si="2"/>
        <v>1</v>
      </c>
      <c r="C33" s="16">
        <f t="shared" si="3"/>
        <v>0</v>
      </c>
      <c r="D33" s="71" t="s">
        <v>149</v>
      </c>
      <c r="E33" s="76">
        <v>40</v>
      </c>
      <c r="F33" s="77"/>
      <c r="G33" s="74">
        <v>52</v>
      </c>
      <c r="I33" s="64"/>
      <c r="J33" s="64"/>
      <c r="K33" s="64"/>
      <c r="M33" s="11"/>
      <c r="P33" s="10" t="s">
        <v>154</v>
      </c>
      <c r="W33" s="10">
        <v>338.89</v>
      </c>
    </row>
    <row r="34" spans="2:23" ht="15">
      <c r="B34" s="16">
        <f t="shared" si="2"/>
        <v>1</v>
      </c>
      <c r="C34" s="16">
        <f t="shared" si="3"/>
        <v>0</v>
      </c>
      <c r="D34" s="71" t="s">
        <v>149</v>
      </c>
      <c r="E34" s="72">
        <v>41</v>
      </c>
      <c r="F34" s="77"/>
      <c r="G34" s="74">
        <v>51</v>
      </c>
      <c r="I34" s="64"/>
      <c r="J34" s="64"/>
      <c r="K34" s="64"/>
      <c r="M34" s="11"/>
      <c r="Q34" s="10">
        <v>0.99</v>
      </c>
      <c r="W34" s="10">
        <v>160</v>
      </c>
    </row>
    <row r="35" spans="2:23">
      <c r="B35" s="16">
        <f t="shared" si="2"/>
        <v>1</v>
      </c>
      <c r="C35" s="16">
        <f t="shared" si="3"/>
        <v>0</v>
      </c>
      <c r="D35" s="71" t="s">
        <v>149</v>
      </c>
      <c r="E35" s="76">
        <v>42</v>
      </c>
      <c r="F35" s="77"/>
      <c r="G35" s="74">
        <v>49</v>
      </c>
      <c r="I35" s="64"/>
      <c r="J35" s="64"/>
      <c r="K35" s="64"/>
      <c r="M35" s="11"/>
      <c r="R35" s="10" t="s">
        <v>155</v>
      </c>
      <c r="U35" s="78">
        <f>SUM(Q3:Q34)+SUM(T3:T11)</f>
        <v>69.349999999999994</v>
      </c>
      <c r="W35" s="10">
        <v>287</v>
      </c>
    </row>
    <row r="36" spans="2:23" ht="15">
      <c r="B36" s="16">
        <f t="shared" si="2"/>
        <v>1</v>
      </c>
      <c r="C36" s="16">
        <f t="shared" si="3"/>
        <v>0</v>
      </c>
      <c r="D36" s="71" t="s">
        <v>149</v>
      </c>
      <c r="E36" s="72">
        <v>43</v>
      </c>
      <c r="F36" s="77"/>
      <c r="G36" s="74">
        <v>49</v>
      </c>
      <c r="I36" s="64"/>
      <c r="J36" s="64"/>
      <c r="K36" s="64"/>
      <c r="M36" s="11"/>
      <c r="P36" s="10" t="s">
        <v>156</v>
      </c>
      <c r="W36" s="10">
        <v>340</v>
      </c>
    </row>
    <row r="37" spans="2:23">
      <c r="B37" s="16">
        <f t="shared" si="2"/>
        <v>1</v>
      </c>
      <c r="C37" s="16">
        <f t="shared" si="3"/>
        <v>0</v>
      </c>
      <c r="D37" s="71" t="s">
        <v>149</v>
      </c>
      <c r="E37" s="76">
        <v>44</v>
      </c>
      <c r="F37" s="77"/>
      <c r="G37" s="74">
        <v>49</v>
      </c>
      <c r="I37" s="64"/>
      <c r="J37" s="64"/>
      <c r="K37" s="64"/>
      <c r="M37" s="11"/>
      <c r="P37" s="10">
        <v>3.2149999999999999</v>
      </c>
      <c r="Q37" s="10">
        <f>P37-0.5</f>
        <v>2.7149999999999999</v>
      </c>
      <c r="W37" s="10">
        <v>270</v>
      </c>
    </row>
    <row r="38" spans="2:23" ht="15">
      <c r="B38" s="16">
        <f t="shared" si="2"/>
        <v>1</v>
      </c>
      <c r="C38" s="16">
        <f t="shared" si="3"/>
        <v>0</v>
      </c>
      <c r="D38" s="71" t="s">
        <v>149</v>
      </c>
      <c r="E38" s="72">
        <v>45</v>
      </c>
      <c r="F38" s="77"/>
      <c r="G38" s="74">
        <v>35</v>
      </c>
      <c r="I38" s="64"/>
      <c r="J38" s="64"/>
      <c r="K38" s="64"/>
      <c r="M38" s="11"/>
      <c r="P38" s="10">
        <v>3.524</v>
      </c>
      <c r="Q38" s="10">
        <f t="shared" ref="Q38:Q61" si="4">P38-0.5</f>
        <v>3.024</v>
      </c>
      <c r="W38" s="10">
        <v>360</v>
      </c>
    </row>
    <row r="39" spans="2:23" ht="15">
      <c r="B39" s="16">
        <f t="shared" si="2"/>
        <v>1</v>
      </c>
      <c r="C39" s="16">
        <f t="shared" si="3"/>
        <v>0</v>
      </c>
      <c r="D39" s="71" t="s">
        <v>149</v>
      </c>
      <c r="E39" s="72">
        <v>46</v>
      </c>
      <c r="F39" s="77"/>
      <c r="G39" s="74">
        <v>35</v>
      </c>
      <c r="I39" s="64"/>
      <c r="J39" s="64"/>
      <c r="K39" s="64"/>
      <c r="M39" s="11"/>
      <c r="P39" s="10">
        <v>3.5219999999999998</v>
      </c>
      <c r="Q39" s="10">
        <f t="shared" si="4"/>
        <v>3.0219999999999998</v>
      </c>
      <c r="W39" s="10">
        <v>335</v>
      </c>
    </row>
    <row r="40" spans="2:23">
      <c r="B40" s="16">
        <f t="shared" si="2"/>
        <v>1</v>
      </c>
      <c r="C40" s="16">
        <f t="shared" si="3"/>
        <v>0</v>
      </c>
      <c r="D40" s="71" t="s">
        <v>149</v>
      </c>
      <c r="E40" s="76">
        <v>47</v>
      </c>
      <c r="F40" s="77"/>
      <c r="G40" s="74">
        <v>35</v>
      </c>
      <c r="I40" s="64"/>
      <c r="J40" s="64"/>
      <c r="K40" s="64"/>
      <c r="M40" s="11"/>
      <c r="P40" s="10">
        <v>2.8740000000000001</v>
      </c>
      <c r="Q40" s="10">
        <f t="shared" si="4"/>
        <v>2.3740000000000001</v>
      </c>
      <c r="W40" s="10">
        <v>400</v>
      </c>
    </row>
    <row r="41" spans="2:23" ht="15">
      <c r="B41" s="16">
        <f t="shared" si="2"/>
        <v>1</v>
      </c>
      <c r="C41" s="16">
        <f t="shared" si="3"/>
        <v>0</v>
      </c>
      <c r="D41" s="71" t="s">
        <v>149</v>
      </c>
      <c r="E41" s="72">
        <v>48</v>
      </c>
      <c r="F41" s="77"/>
      <c r="G41" s="74">
        <v>49</v>
      </c>
      <c r="I41" s="64"/>
      <c r="J41" s="64"/>
      <c r="K41" s="64"/>
      <c r="M41" s="11"/>
      <c r="P41" s="10">
        <v>2.2189999999999999</v>
      </c>
      <c r="Q41" s="10">
        <f t="shared" si="4"/>
        <v>1.7189999999999999</v>
      </c>
      <c r="W41" s="10">
        <v>312</v>
      </c>
    </row>
    <row r="42" spans="2:23">
      <c r="B42" s="16">
        <f t="shared" si="2"/>
        <v>1</v>
      </c>
      <c r="C42" s="16">
        <f t="shared" si="3"/>
        <v>0</v>
      </c>
      <c r="D42" s="71" t="s">
        <v>149</v>
      </c>
      <c r="E42" s="76">
        <v>49</v>
      </c>
      <c r="F42" s="77"/>
      <c r="G42" s="74">
        <v>56</v>
      </c>
      <c r="H42" s="64"/>
      <c r="I42" s="64"/>
      <c r="J42" s="64"/>
      <c r="K42" s="64"/>
      <c r="M42" s="11"/>
      <c r="P42" s="10">
        <v>1.5549999999999999</v>
      </c>
      <c r="Q42" s="10">
        <f t="shared" si="4"/>
        <v>1.0549999999999999</v>
      </c>
      <c r="W42" s="10">
        <v>345</v>
      </c>
    </row>
    <row r="43" spans="2:23" ht="15">
      <c r="B43" s="16">
        <f t="shared" si="2"/>
        <v>1</v>
      </c>
      <c r="C43" s="16">
        <f t="shared" si="3"/>
        <v>0</v>
      </c>
      <c r="D43" s="71" t="s">
        <v>149</v>
      </c>
      <c r="E43" s="72">
        <v>50</v>
      </c>
      <c r="F43" s="77"/>
      <c r="G43" s="74">
        <v>56</v>
      </c>
      <c r="H43" s="64"/>
      <c r="I43" s="64"/>
      <c r="J43" s="64"/>
      <c r="K43" s="64"/>
      <c r="M43" s="11"/>
      <c r="P43" s="10">
        <v>2.6139999999999999</v>
      </c>
      <c r="Q43" s="10">
        <f t="shared" si="4"/>
        <v>2.1139999999999999</v>
      </c>
      <c r="W43" s="10">
        <v>33</v>
      </c>
    </row>
    <row r="44" spans="2:23">
      <c r="B44" s="16">
        <f t="shared" si="2"/>
        <v>1</v>
      </c>
      <c r="C44" s="16">
        <f t="shared" si="3"/>
        <v>0</v>
      </c>
      <c r="D44" s="71" t="s">
        <v>149</v>
      </c>
      <c r="E44" s="76">
        <v>51</v>
      </c>
      <c r="F44" s="77"/>
      <c r="G44" s="74">
        <v>46</v>
      </c>
      <c r="I44" s="64"/>
      <c r="J44" s="64"/>
      <c r="K44" s="64"/>
      <c r="M44" s="11"/>
      <c r="P44" s="10">
        <v>2.512</v>
      </c>
      <c r="Q44" s="10">
        <f t="shared" si="4"/>
        <v>2.012</v>
      </c>
      <c r="W44" s="10">
        <f>SUM(W2:W43)</f>
        <v>9556.41</v>
      </c>
    </row>
    <row r="45" spans="2:23" ht="15">
      <c r="B45" s="16">
        <f t="shared" si="2"/>
        <v>1</v>
      </c>
      <c r="C45" s="16">
        <f t="shared" si="3"/>
        <v>0</v>
      </c>
      <c r="D45" s="71" t="s">
        <v>149</v>
      </c>
      <c r="E45" s="72">
        <v>52</v>
      </c>
      <c r="F45" s="77"/>
      <c r="G45" s="74">
        <v>31</v>
      </c>
      <c r="I45" s="64"/>
      <c r="J45" s="64"/>
      <c r="K45" s="64"/>
      <c r="M45" s="11"/>
      <c r="P45" s="10">
        <v>2.7519999999999998</v>
      </c>
      <c r="Q45" s="10">
        <f t="shared" si="4"/>
        <v>2.2519999999999998</v>
      </c>
    </row>
    <row r="46" spans="2:23">
      <c r="B46" s="16">
        <f t="shared" si="2"/>
        <v>1</v>
      </c>
      <c r="C46" s="16">
        <f t="shared" si="3"/>
        <v>0</v>
      </c>
      <c r="D46" s="71" t="s">
        <v>149</v>
      </c>
      <c r="E46" s="76">
        <v>53</v>
      </c>
      <c r="F46" s="77"/>
      <c r="G46" s="74">
        <v>32</v>
      </c>
      <c r="I46" s="64"/>
      <c r="J46" s="64"/>
      <c r="K46" s="64"/>
      <c r="M46" s="11"/>
      <c r="P46" s="10">
        <v>2.992</v>
      </c>
      <c r="Q46" s="10">
        <f t="shared" si="4"/>
        <v>2.492</v>
      </c>
    </row>
    <row r="47" spans="2:23" ht="15">
      <c r="B47" s="16">
        <f t="shared" si="2"/>
        <v>1</v>
      </c>
      <c r="C47" s="16">
        <f t="shared" si="3"/>
        <v>0</v>
      </c>
      <c r="D47" s="71" t="s">
        <v>149</v>
      </c>
      <c r="E47" s="72">
        <v>54</v>
      </c>
      <c r="F47" s="77"/>
      <c r="G47" s="74">
        <v>32</v>
      </c>
      <c r="I47" s="64"/>
      <c r="J47" s="64"/>
      <c r="K47" s="64"/>
      <c r="M47" s="11"/>
      <c r="P47" s="10">
        <v>3.2320000000000002</v>
      </c>
      <c r="Q47" s="10">
        <f t="shared" si="4"/>
        <v>2.7320000000000002</v>
      </c>
    </row>
    <row r="48" spans="2:23">
      <c r="B48" s="16">
        <f t="shared" si="2"/>
        <v>1</v>
      </c>
      <c r="C48" s="16">
        <f t="shared" si="3"/>
        <v>0</v>
      </c>
      <c r="D48" s="71" t="s">
        <v>149</v>
      </c>
      <c r="E48" s="76">
        <v>55</v>
      </c>
      <c r="F48" s="77"/>
      <c r="G48" s="74">
        <v>32</v>
      </c>
      <c r="I48" s="64"/>
      <c r="J48" s="64"/>
      <c r="K48" s="64"/>
      <c r="M48" s="11"/>
      <c r="P48" s="10">
        <v>3.38</v>
      </c>
      <c r="Q48" s="10">
        <f t="shared" si="4"/>
        <v>2.88</v>
      </c>
    </row>
    <row r="49" spans="2:17" ht="15">
      <c r="B49" s="16">
        <f t="shared" si="2"/>
        <v>1</v>
      </c>
      <c r="C49" s="16">
        <f t="shared" si="3"/>
        <v>0</v>
      </c>
      <c r="D49" s="71" t="s">
        <v>149</v>
      </c>
      <c r="E49" s="72">
        <v>56</v>
      </c>
      <c r="F49" s="77"/>
      <c r="G49" s="74">
        <v>33</v>
      </c>
      <c r="I49" s="64"/>
      <c r="J49" s="64"/>
      <c r="K49" s="64"/>
      <c r="M49" s="11"/>
      <c r="P49" s="10">
        <v>3.6469999999999998</v>
      </c>
      <c r="Q49" s="10">
        <f t="shared" si="4"/>
        <v>3.1469999999999998</v>
      </c>
    </row>
    <row r="50" spans="2:17">
      <c r="B50" s="16">
        <f t="shared" si="2"/>
        <v>1</v>
      </c>
      <c r="C50" s="16">
        <f t="shared" si="3"/>
        <v>0</v>
      </c>
      <c r="D50" s="71" t="s">
        <v>149</v>
      </c>
      <c r="E50" s="76">
        <v>57</v>
      </c>
      <c r="F50" s="77"/>
      <c r="G50" s="74">
        <v>33</v>
      </c>
      <c r="I50" s="64"/>
      <c r="J50" s="64"/>
      <c r="K50" s="64"/>
      <c r="M50" s="11"/>
      <c r="P50" s="10">
        <v>3.839</v>
      </c>
      <c r="Q50" s="10">
        <f t="shared" si="4"/>
        <v>3.339</v>
      </c>
    </row>
    <row r="51" spans="2:17" ht="15">
      <c r="B51" s="16">
        <f t="shared" si="2"/>
        <v>1</v>
      </c>
      <c r="C51" s="16">
        <f t="shared" si="3"/>
        <v>0</v>
      </c>
      <c r="D51" s="71" t="s">
        <v>149</v>
      </c>
      <c r="E51" s="72">
        <v>58</v>
      </c>
      <c r="F51" s="77"/>
      <c r="G51" s="74">
        <v>34</v>
      </c>
      <c r="I51" s="64"/>
      <c r="J51" s="64"/>
      <c r="K51" s="64"/>
      <c r="M51" s="11"/>
      <c r="P51" s="10">
        <v>4.0439999999999996</v>
      </c>
      <c r="Q51" s="10">
        <f t="shared" si="4"/>
        <v>3.5439999999999996</v>
      </c>
    </row>
    <row r="52" spans="2:17">
      <c r="B52" s="16">
        <f t="shared" si="2"/>
        <v>1</v>
      </c>
      <c r="C52" s="16">
        <f t="shared" si="3"/>
        <v>0</v>
      </c>
      <c r="D52" s="71" t="s">
        <v>149</v>
      </c>
      <c r="E52" s="76">
        <v>59</v>
      </c>
      <c r="F52" s="77"/>
      <c r="G52" s="74">
        <v>34</v>
      </c>
      <c r="I52" s="64"/>
      <c r="J52" s="64"/>
      <c r="K52" s="64"/>
      <c r="M52" s="11"/>
      <c r="P52" s="10">
        <v>3.88</v>
      </c>
      <c r="Q52" s="10">
        <f t="shared" si="4"/>
        <v>3.38</v>
      </c>
    </row>
    <row r="53" spans="2:17" ht="15">
      <c r="B53" s="16">
        <f t="shared" si="2"/>
        <v>1</v>
      </c>
      <c r="C53" s="16">
        <f t="shared" si="3"/>
        <v>0</v>
      </c>
      <c r="D53" s="71" t="s">
        <v>149</v>
      </c>
      <c r="E53" s="72">
        <v>60</v>
      </c>
      <c r="F53" s="77"/>
      <c r="G53" s="74">
        <v>34</v>
      </c>
      <c r="I53" s="64"/>
      <c r="J53" s="64"/>
      <c r="K53" s="64"/>
      <c r="M53" s="11"/>
      <c r="P53" s="10">
        <v>3.282</v>
      </c>
      <c r="Q53" s="10">
        <f t="shared" si="4"/>
        <v>2.782</v>
      </c>
    </row>
    <row r="54" spans="2:17" ht="15">
      <c r="B54" s="16">
        <f t="shared" si="2"/>
        <v>1</v>
      </c>
      <c r="C54" s="16">
        <f t="shared" si="3"/>
        <v>0</v>
      </c>
      <c r="D54" s="71" t="s">
        <v>149</v>
      </c>
      <c r="E54" s="72">
        <v>61</v>
      </c>
      <c r="F54" s="77"/>
      <c r="G54" s="74">
        <v>35</v>
      </c>
      <c r="I54" s="64"/>
      <c r="J54" s="64"/>
      <c r="K54" s="64"/>
      <c r="M54" s="11"/>
      <c r="P54" s="10">
        <v>2.5139999999999998</v>
      </c>
      <c r="Q54" s="10">
        <f t="shared" si="4"/>
        <v>2.0139999999999998</v>
      </c>
    </row>
    <row r="55" spans="2:17">
      <c r="B55" s="16">
        <f t="shared" si="2"/>
        <v>1</v>
      </c>
      <c r="C55" s="16">
        <f t="shared" si="3"/>
        <v>0</v>
      </c>
      <c r="D55" s="71" t="s">
        <v>149</v>
      </c>
      <c r="E55" s="76">
        <v>62</v>
      </c>
      <c r="F55" s="77"/>
      <c r="G55" s="74">
        <v>35</v>
      </c>
      <c r="I55" s="64"/>
      <c r="J55" s="64"/>
      <c r="K55" s="64"/>
      <c r="M55" s="11"/>
      <c r="P55" s="10">
        <v>2.6389999999999998</v>
      </c>
      <c r="Q55" s="10">
        <f t="shared" si="4"/>
        <v>2.1389999999999998</v>
      </c>
    </row>
    <row r="56" spans="2:17">
      <c r="B56" s="16">
        <f t="shared" si="2"/>
        <v>0</v>
      </c>
      <c r="C56" s="16">
        <f t="shared" si="3"/>
        <v>0</v>
      </c>
      <c r="D56" s="71"/>
      <c r="E56" s="79"/>
      <c r="F56" s="77"/>
      <c r="G56" s="74"/>
      <c r="I56" s="64"/>
      <c r="J56" s="64"/>
      <c r="K56" s="64"/>
      <c r="M56" s="11"/>
      <c r="P56" s="10">
        <v>2.1829999999999998</v>
      </c>
      <c r="Q56" s="10">
        <f t="shared" si="4"/>
        <v>1.6829999999999998</v>
      </c>
    </row>
    <row r="57" spans="2:17">
      <c r="B57" s="16">
        <f t="shared" si="2"/>
        <v>0</v>
      </c>
      <c r="C57" s="16">
        <f t="shared" si="3"/>
        <v>0</v>
      </c>
      <c r="D57" s="71"/>
      <c r="E57" s="79" t="s">
        <v>157</v>
      </c>
      <c r="F57" s="77"/>
      <c r="G57" s="74"/>
      <c r="H57" s="64"/>
      <c r="I57" s="64"/>
      <c r="J57" s="64"/>
      <c r="K57" s="64"/>
      <c r="M57" s="11"/>
      <c r="P57" s="10">
        <v>3.0270000000000001</v>
      </c>
      <c r="Q57" s="10">
        <f t="shared" si="4"/>
        <v>2.5270000000000001</v>
      </c>
    </row>
    <row r="58" spans="2:17">
      <c r="B58" s="16">
        <f t="shared" si="2"/>
        <v>0</v>
      </c>
      <c r="C58" s="16">
        <f t="shared" si="3"/>
        <v>1</v>
      </c>
      <c r="D58" s="71" t="s">
        <v>158</v>
      </c>
      <c r="E58" s="79">
        <v>6</v>
      </c>
      <c r="F58" s="77"/>
      <c r="G58" s="74">
        <v>35</v>
      </c>
      <c r="H58" s="64"/>
      <c r="I58" s="64"/>
      <c r="J58" s="64"/>
      <c r="K58" s="64"/>
      <c r="M58" s="11"/>
      <c r="P58" s="10">
        <v>2.2229999999999999</v>
      </c>
      <c r="Q58" s="10">
        <f t="shared" si="4"/>
        <v>1.7229999999999999</v>
      </c>
    </row>
    <row r="59" spans="2:17">
      <c r="B59" s="16">
        <f t="shared" si="2"/>
        <v>0</v>
      </c>
      <c r="C59" s="16">
        <f t="shared" si="3"/>
        <v>1</v>
      </c>
      <c r="D59" s="71" t="s">
        <v>158</v>
      </c>
      <c r="E59" s="79">
        <v>7</v>
      </c>
      <c r="F59" s="77"/>
      <c r="G59" s="74">
        <v>35</v>
      </c>
      <c r="I59" s="64"/>
      <c r="J59" s="64"/>
      <c r="K59" s="64"/>
      <c r="M59" s="11"/>
      <c r="P59" s="10">
        <v>2.0470000000000002</v>
      </c>
      <c r="Q59" s="10">
        <f t="shared" si="4"/>
        <v>1.5470000000000002</v>
      </c>
    </row>
    <row r="60" spans="2:17">
      <c r="B60" s="16">
        <f t="shared" si="2"/>
        <v>0</v>
      </c>
      <c r="C60" s="16">
        <f t="shared" si="3"/>
        <v>1</v>
      </c>
      <c r="D60" s="71" t="s">
        <v>158</v>
      </c>
      <c r="E60" s="79">
        <v>8</v>
      </c>
      <c r="F60" s="77"/>
      <c r="G60" s="74">
        <v>35</v>
      </c>
      <c r="I60" s="64"/>
      <c r="J60" s="64"/>
      <c r="K60" s="64"/>
      <c r="M60" s="11"/>
      <c r="P60" s="10">
        <v>2.044</v>
      </c>
      <c r="Q60" s="10">
        <f t="shared" si="4"/>
        <v>1.544</v>
      </c>
    </row>
    <row r="61" spans="2:17">
      <c r="B61" s="16">
        <f t="shared" si="2"/>
        <v>0</v>
      </c>
      <c r="C61" s="16">
        <f t="shared" si="3"/>
        <v>1</v>
      </c>
      <c r="D61" s="71" t="s">
        <v>158</v>
      </c>
      <c r="E61" s="79">
        <v>9</v>
      </c>
      <c r="F61" s="77"/>
      <c r="G61" s="74">
        <v>35</v>
      </c>
      <c r="I61" s="64"/>
      <c r="J61" s="64"/>
      <c r="K61" s="64"/>
      <c r="M61" s="11"/>
      <c r="P61" s="10">
        <v>1.33</v>
      </c>
      <c r="Q61" s="10">
        <f t="shared" si="4"/>
        <v>0.83000000000000007</v>
      </c>
    </row>
    <row r="62" spans="2:17">
      <c r="B62" s="16">
        <f t="shared" si="2"/>
        <v>0</v>
      </c>
      <c r="C62" s="16">
        <f t="shared" si="3"/>
        <v>1</v>
      </c>
      <c r="D62" s="71" t="s">
        <v>158</v>
      </c>
      <c r="E62" s="79">
        <v>10</v>
      </c>
      <c r="F62" s="77"/>
      <c r="G62" s="74">
        <v>35</v>
      </c>
      <c r="I62" s="64"/>
      <c r="J62" s="64"/>
      <c r="M62" s="11"/>
      <c r="Q62" s="10">
        <f>SUM(Q37:Q61)</f>
        <v>58.589999999999996</v>
      </c>
    </row>
    <row r="63" spans="2:17" ht="15">
      <c r="B63" s="16">
        <f t="shared" si="2"/>
        <v>0</v>
      </c>
      <c r="C63" s="16">
        <f t="shared" si="3"/>
        <v>1</v>
      </c>
      <c r="D63" s="71" t="s">
        <v>158</v>
      </c>
      <c r="E63" s="79">
        <v>11</v>
      </c>
      <c r="F63" s="77"/>
      <c r="G63" s="74">
        <v>35</v>
      </c>
      <c r="I63" s="64"/>
      <c r="J63" s="64"/>
      <c r="M63" s="80"/>
    </row>
    <row r="64" spans="2:17">
      <c r="B64" s="16">
        <f t="shared" si="2"/>
        <v>0</v>
      </c>
      <c r="C64" s="16">
        <f t="shared" si="3"/>
        <v>1</v>
      </c>
      <c r="D64" s="71" t="s">
        <v>158</v>
      </c>
      <c r="E64" s="79">
        <v>12</v>
      </c>
      <c r="F64" s="77"/>
      <c r="G64" s="74">
        <v>36</v>
      </c>
      <c r="I64" s="64"/>
      <c r="J64" s="64"/>
      <c r="M64" s="11"/>
    </row>
    <row r="65" spans="2:13">
      <c r="B65" s="16">
        <f t="shared" si="2"/>
        <v>0</v>
      </c>
      <c r="C65" s="16">
        <f t="shared" si="3"/>
        <v>1</v>
      </c>
      <c r="D65" s="71" t="s">
        <v>158</v>
      </c>
      <c r="E65" s="79">
        <v>13</v>
      </c>
      <c r="F65" s="77"/>
      <c r="G65" s="74">
        <v>34</v>
      </c>
      <c r="I65" s="64"/>
      <c r="M65" s="11"/>
    </row>
    <row r="66" spans="2:13">
      <c r="B66" s="16">
        <f t="shared" si="2"/>
        <v>0</v>
      </c>
      <c r="C66" s="16">
        <f t="shared" si="3"/>
        <v>1</v>
      </c>
      <c r="D66" s="71" t="s">
        <v>158</v>
      </c>
      <c r="E66" s="79">
        <v>14</v>
      </c>
      <c r="F66" s="77"/>
      <c r="G66" s="74">
        <v>32</v>
      </c>
      <c r="I66" s="64"/>
      <c r="M66" s="11"/>
    </row>
    <row r="67" spans="2:13">
      <c r="B67" s="16">
        <f t="shared" si="2"/>
        <v>0</v>
      </c>
      <c r="C67" s="16">
        <f t="shared" si="3"/>
        <v>1</v>
      </c>
      <c r="D67" s="71" t="s">
        <v>158</v>
      </c>
      <c r="E67" s="79">
        <v>15</v>
      </c>
      <c r="F67" s="77"/>
      <c r="G67" s="74">
        <v>29</v>
      </c>
      <c r="I67" s="64"/>
      <c r="M67" s="11"/>
    </row>
    <row r="68" spans="2:13">
      <c r="B68" s="16">
        <f t="shared" si="2"/>
        <v>0</v>
      </c>
      <c r="C68" s="16">
        <f t="shared" si="3"/>
        <v>1</v>
      </c>
      <c r="D68" s="71" t="s">
        <v>158</v>
      </c>
      <c r="E68" s="79">
        <v>16</v>
      </c>
      <c r="F68" s="77"/>
      <c r="G68" s="74">
        <v>31</v>
      </c>
      <c r="I68" s="64"/>
      <c r="M68" s="11"/>
    </row>
    <row r="69" spans="2:13">
      <c r="B69" s="16">
        <f t="shared" si="2"/>
        <v>0</v>
      </c>
      <c r="C69" s="16">
        <f t="shared" si="3"/>
        <v>1</v>
      </c>
      <c r="D69" s="71" t="s">
        <v>158</v>
      </c>
      <c r="E69" s="79">
        <v>17</v>
      </c>
      <c r="F69" s="77"/>
      <c r="G69" s="74">
        <v>40</v>
      </c>
      <c r="I69" s="64"/>
      <c r="M69" s="11"/>
    </row>
    <row r="70" spans="2:13">
      <c r="B70" s="16">
        <f t="shared" si="2"/>
        <v>0</v>
      </c>
      <c r="C70" s="16">
        <f t="shared" si="3"/>
        <v>1</v>
      </c>
      <c r="D70" s="71" t="s">
        <v>158</v>
      </c>
      <c r="E70" s="79">
        <v>18</v>
      </c>
      <c r="F70" s="77"/>
      <c r="G70" s="74">
        <v>42</v>
      </c>
      <c r="I70" s="64"/>
      <c r="M70" s="11"/>
    </row>
    <row r="71" spans="2:13">
      <c r="B71" s="16">
        <f t="shared" si="2"/>
        <v>0</v>
      </c>
      <c r="C71" s="16">
        <f t="shared" si="3"/>
        <v>1</v>
      </c>
      <c r="D71" s="71" t="s">
        <v>158</v>
      </c>
      <c r="E71" s="79">
        <v>19</v>
      </c>
      <c r="F71" s="77"/>
      <c r="G71" s="74">
        <v>37</v>
      </c>
      <c r="I71" s="64"/>
      <c r="M71" s="11"/>
    </row>
    <row r="72" spans="2:13">
      <c r="B72" s="16">
        <f t="shared" si="2"/>
        <v>0</v>
      </c>
      <c r="C72" s="16">
        <f t="shared" si="3"/>
        <v>1</v>
      </c>
      <c r="D72" s="71" t="s">
        <v>158</v>
      </c>
      <c r="E72" s="79">
        <v>20</v>
      </c>
      <c r="F72" s="77"/>
      <c r="G72" s="74">
        <v>38</v>
      </c>
      <c r="I72" s="64"/>
      <c r="M72" s="11"/>
    </row>
    <row r="73" spans="2:13">
      <c r="B73" s="16">
        <f t="shared" si="2"/>
        <v>0</v>
      </c>
      <c r="C73" s="16">
        <f t="shared" si="3"/>
        <v>1</v>
      </c>
      <c r="D73" s="71" t="s">
        <v>158</v>
      </c>
      <c r="E73" s="79">
        <v>21</v>
      </c>
      <c r="F73" s="77"/>
      <c r="G73" s="74">
        <v>38</v>
      </c>
      <c r="I73" s="64"/>
      <c r="M73" s="11"/>
    </row>
    <row r="74" spans="2:13">
      <c r="B74" s="16">
        <f t="shared" si="2"/>
        <v>0</v>
      </c>
      <c r="C74" s="16">
        <f t="shared" si="3"/>
        <v>1</v>
      </c>
      <c r="D74" s="71" t="s">
        <v>158</v>
      </c>
      <c r="E74" s="79">
        <v>22</v>
      </c>
      <c r="F74" s="77"/>
      <c r="G74" s="74">
        <v>38</v>
      </c>
      <c r="I74" s="64"/>
      <c r="M74" s="11"/>
    </row>
    <row r="75" spans="2:13">
      <c r="B75" s="16">
        <f t="shared" si="2"/>
        <v>0</v>
      </c>
      <c r="C75" s="16">
        <f t="shared" si="3"/>
        <v>1</v>
      </c>
      <c r="D75" s="71" t="s">
        <v>158</v>
      </c>
      <c r="E75" s="79">
        <v>23</v>
      </c>
      <c r="F75" s="77"/>
      <c r="G75" s="74">
        <v>37</v>
      </c>
      <c r="I75" s="64"/>
      <c r="M75" s="11"/>
    </row>
    <row r="76" spans="2:13">
      <c r="B76" s="16">
        <f t="shared" si="2"/>
        <v>0</v>
      </c>
      <c r="C76" s="16">
        <f t="shared" si="3"/>
        <v>1</v>
      </c>
      <c r="D76" s="71" t="s">
        <v>158</v>
      </c>
      <c r="E76" s="79">
        <v>24</v>
      </c>
      <c r="F76" s="77"/>
      <c r="G76" s="74">
        <v>37</v>
      </c>
      <c r="I76" s="64"/>
      <c r="M76" s="11"/>
    </row>
    <row r="77" spans="2:13">
      <c r="B77" s="16">
        <f t="shared" si="2"/>
        <v>0</v>
      </c>
      <c r="C77" s="16">
        <f t="shared" si="3"/>
        <v>1</v>
      </c>
      <c r="D77" s="71" t="s">
        <v>158</v>
      </c>
      <c r="E77" s="79">
        <v>25</v>
      </c>
      <c r="F77" s="77"/>
      <c r="G77" s="74">
        <v>36</v>
      </c>
      <c r="H77" s="64"/>
      <c r="I77" s="64"/>
      <c r="J77" s="64"/>
      <c r="M77" s="11"/>
    </row>
    <row r="78" spans="2:13">
      <c r="B78" s="16">
        <f t="shared" si="2"/>
        <v>0</v>
      </c>
      <c r="C78" s="16">
        <f t="shared" si="3"/>
        <v>1</v>
      </c>
      <c r="D78" s="71" t="s">
        <v>158</v>
      </c>
      <c r="E78" s="79">
        <v>26</v>
      </c>
      <c r="F78" s="77"/>
      <c r="G78" s="74">
        <v>36</v>
      </c>
      <c r="H78" s="64"/>
      <c r="I78" s="64"/>
      <c r="J78" s="64"/>
      <c r="M78" s="11"/>
    </row>
    <row r="79" spans="2:13">
      <c r="B79" s="16">
        <f t="shared" si="2"/>
        <v>0</v>
      </c>
      <c r="C79" s="16">
        <f t="shared" si="3"/>
        <v>1</v>
      </c>
      <c r="D79" s="71" t="s">
        <v>158</v>
      </c>
      <c r="E79" s="79">
        <v>27</v>
      </c>
      <c r="F79" s="77"/>
      <c r="G79" s="74">
        <v>36</v>
      </c>
      <c r="I79" s="64"/>
      <c r="M79" s="11"/>
    </row>
    <row r="80" spans="2:13">
      <c r="B80" s="16">
        <f t="shared" si="2"/>
        <v>0</v>
      </c>
      <c r="C80" s="16">
        <f t="shared" si="3"/>
        <v>1</v>
      </c>
      <c r="D80" s="71" t="s">
        <v>158</v>
      </c>
      <c r="E80" s="79">
        <v>28</v>
      </c>
      <c r="F80" s="77"/>
      <c r="G80" s="74">
        <v>35</v>
      </c>
      <c r="I80" s="64"/>
      <c r="M80" s="11"/>
    </row>
    <row r="81" spans="2:13">
      <c r="B81" s="16">
        <f t="shared" si="2"/>
        <v>0</v>
      </c>
      <c r="C81" s="16">
        <f t="shared" si="3"/>
        <v>1</v>
      </c>
      <c r="D81" s="71" t="s">
        <v>158</v>
      </c>
      <c r="E81" s="79">
        <v>29</v>
      </c>
      <c r="F81" s="77"/>
      <c r="G81" s="74">
        <v>35</v>
      </c>
      <c r="I81" s="64"/>
      <c r="J81" s="64"/>
      <c r="K81" s="64"/>
      <c r="M81" s="11"/>
    </row>
    <row r="82" spans="2:13">
      <c r="B82" s="16">
        <f t="shared" si="2"/>
        <v>0</v>
      </c>
      <c r="C82" s="16">
        <f t="shared" si="3"/>
        <v>0</v>
      </c>
      <c r="D82" s="71"/>
      <c r="E82" s="79"/>
      <c r="F82" s="77"/>
      <c r="G82" s="74"/>
      <c r="I82" s="81"/>
      <c r="J82" s="11"/>
      <c r="K82" s="11"/>
      <c r="M82" s="11"/>
    </row>
    <row r="83" spans="2:13">
      <c r="B83" s="16">
        <f t="shared" si="2"/>
        <v>0</v>
      </c>
      <c r="C83" s="16">
        <f t="shared" si="3"/>
        <v>0</v>
      </c>
      <c r="D83" s="71"/>
      <c r="E83" s="79" t="s">
        <v>159</v>
      </c>
      <c r="M83" s="11"/>
    </row>
    <row r="84" spans="2:13">
      <c r="B84" s="16">
        <f t="shared" si="2"/>
        <v>1</v>
      </c>
      <c r="C84" s="16">
        <f t="shared" si="3"/>
        <v>0</v>
      </c>
      <c r="D84" s="71" t="s">
        <v>149</v>
      </c>
      <c r="E84" s="79">
        <v>17</v>
      </c>
      <c r="G84" s="74">
        <v>44</v>
      </c>
    </row>
    <row r="85" spans="2:13">
      <c r="B85" s="16">
        <f t="shared" ref="B85:B134" si="5">IF(D85="l",1,0)</f>
        <v>1</v>
      </c>
      <c r="C85" s="16">
        <f t="shared" ref="C85:C134" si="6">IF(D85="s",1,0)</f>
        <v>0</v>
      </c>
      <c r="D85" s="71" t="s">
        <v>149</v>
      </c>
      <c r="E85" s="79">
        <v>18</v>
      </c>
      <c r="G85" s="74">
        <v>35</v>
      </c>
    </row>
    <row r="86" spans="2:13">
      <c r="B86" s="16">
        <f t="shared" si="5"/>
        <v>0</v>
      </c>
      <c r="C86" s="16">
        <f t="shared" si="6"/>
        <v>1</v>
      </c>
      <c r="D86" s="71" t="s">
        <v>158</v>
      </c>
      <c r="E86" s="79">
        <v>19</v>
      </c>
      <c r="G86" s="74">
        <v>35</v>
      </c>
    </row>
    <row r="87" spans="2:13">
      <c r="B87" s="16">
        <f t="shared" si="5"/>
        <v>0</v>
      </c>
      <c r="C87" s="16">
        <f t="shared" si="6"/>
        <v>1</v>
      </c>
      <c r="D87" s="71" t="s">
        <v>158</v>
      </c>
      <c r="E87" s="79">
        <v>20</v>
      </c>
      <c r="G87" s="74">
        <v>34</v>
      </c>
    </row>
    <row r="88" spans="2:13">
      <c r="B88" s="16">
        <f t="shared" si="5"/>
        <v>0</v>
      </c>
      <c r="C88" s="16">
        <f t="shared" si="6"/>
        <v>1</v>
      </c>
      <c r="D88" s="71" t="s">
        <v>158</v>
      </c>
      <c r="E88" s="79">
        <v>21</v>
      </c>
      <c r="G88" s="74">
        <v>34</v>
      </c>
    </row>
    <row r="89" spans="2:13">
      <c r="B89" s="16">
        <f t="shared" si="5"/>
        <v>0</v>
      </c>
      <c r="C89" s="16">
        <f t="shared" si="6"/>
        <v>1</v>
      </c>
      <c r="D89" s="71" t="s">
        <v>158</v>
      </c>
      <c r="E89" s="79">
        <v>22</v>
      </c>
      <c r="G89" s="74">
        <v>34</v>
      </c>
    </row>
    <row r="90" spans="2:13">
      <c r="B90" s="16">
        <f t="shared" si="5"/>
        <v>1</v>
      </c>
      <c r="C90" s="16">
        <f t="shared" si="6"/>
        <v>0</v>
      </c>
      <c r="D90" s="71" t="s">
        <v>149</v>
      </c>
      <c r="E90" s="79">
        <v>23</v>
      </c>
      <c r="G90" s="74">
        <v>35</v>
      </c>
    </row>
    <row r="91" spans="2:13">
      <c r="B91" s="16">
        <f t="shared" si="5"/>
        <v>1</v>
      </c>
      <c r="C91" s="16">
        <f t="shared" si="6"/>
        <v>0</v>
      </c>
      <c r="D91" s="71" t="s">
        <v>149</v>
      </c>
      <c r="E91" s="79">
        <v>24</v>
      </c>
      <c r="G91" s="74">
        <v>62</v>
      </c>
    </row>
    <row r="92" spans="2:13">
      <c r="B92" s="16">
        <f t="shared" si="5"/>
        <v>1</v>
      </c>
      <c r="C92" s="16">
        <f t="shared" si="6"/>
        <v>0</v>
      </c>
      <c r="D92" s="71" t="s">
        <v>149</v>
      </c>
      <c r="E92" s="79">
        <v>25</v>
      </c>
      <c r="G92" s="74">
        <v>66</v>
      </c>
    </row>
    <row r="93" spans="2:13">
      <c r="B93" s="16">
        <f t="shared" si="5"/>
        <v>1</v>
      </c>
      <c r="C93" s="16">
        <f t="shared" si="6"/>
        <v>0</v>
      </c>
      <c r="D93" s="71" t="s">
        <v>149</v>
      </c>
      <c r="E93" s="79">
        <v>26</v>
      </c>
      <c r="G93" s="74">
        <v>69</v>
      </c>
    </row>
    <row r="94" spans="2:13">
      <c r="B94" s="16">
        <f t="shared" si="5"/>
        <v>0</v>
      </c>
      <c r="C94" s="16">
        <f t="shared" si="6"/>
        <v>1</v>
      </c>
      <c r="D94" s="71" t="s">
        <v>158</v>
      </c>
      <c r="E94" s="79">
        <v>27</v>
      </c>
      <c r="G94" s="74">
        <v>69</v>
      </c>
    </row>
    <row r="95" spans="2:13">
      <c r="B95" s="16">
        <f t="shared" si="5"/>
        <v>0</v>
      </c>
      <c r="C95" s="16">
        <f t="shared" si="6"/>
        <v>1</v>
      </c>
      <c r="D95" s="71" t="s">
        <v>158</v>
      </c>
      <c r="E95" s="79">
        <v>28</v>
      </c>
      <c r="G95" s="74">
        <v>66</v>
      </c>
    </row>
    <row r="96" spans="2:13">
      <c r="B96" s="16">
        <f t="shared" si="5"/>
        <v>0</v>
      </c>
      <c r="C96" s="16">
        <f t="shared" si="6"/>
        <v>1</v>
      </c>
      <c r="D96" s="71" t="s">
        <v>158</v>
      </c>
      <c r="E96" s="79">
        <v>29</v>
      </c>
      <c r="G96" s="74">
        <v>55</v>
      </c>
    </row>
    <row r="97" spans="2:10">
      <c r="B97" s="16">
        <f t="shared" si="5"/>
        <v>0</v>
      </c>
      <c r="C97" s="16">
        <f t="shared" si="6"/>
        <v>1</v>
      </c>
      <c r="D97" s="71" t="s">
        <v>158</v>
      </c>
      <c r="E97" s="79">
        <v>30</v>
      </c>
      <c r="G97" s="74">
        <v>35</v>
      </c>
    </row>
    <row r="98" spans="2:10">
      <c r="B98" s="16">
        <f t="shared" si="5"/>
        <v>0</v>
      </c>
      <c r="C98" s="16">
        <f t="shared" si="6"/>
        <v>0</v>
      </c>
      <c r="D98" s="71"/>
      <c r="E98" s="79"/>
    </row>
    <row r="99" spans="2:10">
      <c r="B99" s="16">
        <f t="shared" si="5"/>
        <v>0</v>
      </c>
      <c r="C99" s="16">
        <f t="shared" si="6"/>
        <v>0</v>
      </c>
      <c r="D99" s="71"/>
      <c r="E99" s="79" t="s">
        <v>148</v>
      </c>
    </row>
    <row r="100" spans="2:10">
      <c r="B100" s="16">
        <f t="shared" si="5"/>
        <v>0</v>
      </c>
      <c r="C100" s="16">
        <f t="shared" si="6"/>
        <v>1</v>
      </c>
      <c r="D100" s="71" t="s">
        <v>158</v>
      </c>
      <c r="E100" s="79">
        <v>92</v>
      </c>
      <c r="G100" s="74">
        <v>37</v>
      </c>
    </row>
    <row r="101" spans="2:10">
      <c r="B101" s="16">
        <f t="shared" si="5"/>
        <v>0</v>
      </c>
      <c r="C101" s="16">
        <f t="shared" si="6"/>
        <v>1</v>
      </c>
      <c r="D101" s="71" t="s">
        <v>158</v>
      </c>
      <c r="E101" s="79">
        <v>93</v>
      </c>
      <c r="G101" s="74">
        <v>39</v>
      </c>
      <c r="H101" s="64"/>
      <c r="I101" s="64"/>
      <c r="J101" s="64"/>
    </row>
    <row r="102" spans="2:10">
      <c r="B102" s="16">
        <f t="shared" si="5"/>
        <v>0</v>
      </c>
      <c r="C102" s="16">
        <f t="shared" si="6"/>
        <v>1</v>
      </c>
      <c r="D102" s="71" t="s">
        <v>158</v>
      </c>
      <c r="E102" s="79">
        <v>94</v>
      </c>
      <c r="G102" s="74">
        <v>40</v>
      </c>
      <c r="H102" s="64"/>
      <c r="I102" s="64"/>
      <c r="J102" s="64"/>
    </row>
    <row r="103" spans="2:10">
      <c r="B103" s="16">
        <f t="shared" si="5"/>
        <v>0</v>
      </c>
      <c r="C103" s="16">
        <f t="shared" si="6"/>
        <v>1</v>
      </c>
      <c r="D103" s="71" t="s">
        <v>158</v>
      </c>
      <c r="E103" s="79">
        <v>95</v>
      </c>
      <c r="G103" s="74">
        <v>42</v>
      </c>
    </row>
    <row r="104" spans="2:10">
      <c r="B104" s="16">
        <f t="shared" si="5"/>
        <v>0</v>
      </c>
      <c r="C104" s="16">
        <f t="shared" si="6"/>
        <v>1</v>
      </c>
      <c r="D104" s="71" t="s">
        <v>158</v>
      </c>
      <c r="E104" s="79">
        <v>96</v>
      </c>
      <c r="G104" s="74">
        <v>44</v>
      </c>
    </row>
    <row r="105" spans="2:10">
      <c r="B105" s="16">
        <f t="shared" si="5"/>
        <v>0</v>
      </c>
      <c r="C105" s="16">
        <f t="shared" si="6"/>
        <v>1</v>
      </c>
      <c r="D105" s="71" t="s">
        <v>158</v>
      </c>
      <c r="E105" s="79">
        <v>97</v>
      </c>
      <c r="G105" s="74">
        <v>37</v>
      </c>
      <c r="H105" s="64"/>
      <c r="J105" s="64"/>
    </row>
    <row r="106" spans="2:10">
      <c r="B106" s="16">
        <f t="shared" si="5"/>
        <v>0</v>
      </c>
      <c r="C106" s="16">
        <f t="shared" si="6"/>
        <v>1</v>
      </c>
      <c r="D106" s="71" t="s">
        <v>158</v>
      </c>
      <c r="E106" s="79">
        <v>98</v>
      </c>
      <c r="G106" s="74">
        <v>31</v>
      </c>
    </row>
    <row r="107" spans="2:10">
      <c r="B107" s="16">
        <f t="shared" si="5"/>
        <v>0</v>
      </c>
      <c r="C107" s="16">
        <f t="shared" si="6"/>
        <v>1</v>
      </c>
      <c r="D107" s="71" t="s">
        <v>158</v>
      </c>
      <c r="E107" s="79">
        <v>99</v>
      </c>
      <c r="G107" s="74">
        <v>46</v>
      </c>
    </row>
    <row r="108" spans="2:10">
      <c r="B108" s="16">
        <f t="shared" si="5"/>
        <v>0</v>
      </c>
      <c r="C108" s="16">
        <f t="shared" si="6"/>
        <v>1</v>
      </c>
      <c r="D108" s="71" t="s">
        <v>158</v>
      </c>
      <c r="E108" s="79">
        <v>100</v>
      </c>
      <c r="G108" s="74">
        <v>86</v>
      </c>
    </row>
    <row r="109" spans="2:10">
      <c r="B109" s="16">
        <f t="shared" si="5"/>
        <v>0</v>
      </c>
      <c r="C109" s="16">
        <f t="shared" si="6"/>
        <v>1</v>
      </c>
      <c r="D109" s="71" t="s">
        <v>158</v>
      </c>
      <c r="E109" s="79">
        <v>101</v>
      </c>
      <c r="G109" s="74">
        <v>82</v>
      </c>
    </row>
    <row r="110" spans="2:10">
      <c r="B110" s="16">
        <f t="shared" si="5"/>
        <v>1</v>
      </c>
      <c r="C110" s="16">
        <f t="shared" si="6"/>
        <v>0</v>
      </c>
      <c r="D110" s="71" t="s">
        <v>149</v>
      </c>
      <c r="E110" s="79">
        <v>102</v>
      </c>
      <c r="G110" s="74">
        <v>66</v>
      </c>
    </row>
    <row r="111" spans="2:10">
      <c r="B111" s="16">
        <f t="shared" si="5"/>
        <v>1</v>
      </c>
      <c r="C111" s="16">
        <f t="shared" si="6"/>
        <v>0</v>
      </c>
      <c r="D111" s="71" t="s">
        <v>149</v>
      </c>
      <c r="E111" s="79">
        <v>103</v>
      </c>
      <c r="G111" s="74">
        <v>49</v>
      </c>
    </row>
    <row r="112" spans="2:10">
      <c r="B112" s="16">
        <f t="shared" si="5"/>
        <v>1</v>
      </c>
      <c r="C112" s="16">
        <f t="shared" si="6"/>
        <v>0</v>
      </c>
      <c r="D112" s="71" t="s">
        <v>149</v>
      </c>
      <c r="E112" s="79">
        <v>104</v>
      </c>
      <c r="G112" s="74">
        <v>49</v>
      </c>
    </row>
    <row r="113" spans="2:7">
      <c r="B113" s="16">
        <f t="shared" si="5"/>
        <v>1</v>
      </c>
      <c r="C113" s="16">
        <f t="shared" si="6"/>
        <v>0</v>
      </c>
      <c r="D113" s="71" t="s">
        <v>149</v>
      </c>
      <c r="E113" s="79">
        <v>105</v>
      </c>
      <c r="G113" s="74">
        <v>40</v>
      </c>
    </row>
    <row r="114" spans="2:7">
      <c r="B114" s="16">
        <f t="shared" si="5"/>
        <v>1</v>
      </c>
      <c r="C114" s="16">
        <f t="shared" si="6"/>
        <v>0</v>
      </c>
      <c r="D114" s="71" t="s">
        <v>149</v>
      </c>
      <c r="E114" s="79">
        <v>106</v>
      </c>
      <c r="G114" s="74">
        <v>37</v>
      </c>
    </row>
    <row r="115" spans="2:7">
      <c r="B115" s="16">
        <f t="shared" si="5"/>
        <v>1</v>
      </c>
      <c r="C115" s="16">
        <f t="shared" si="6"/>
        <v>0</v>
      </c>
      <c r="D115" s="71" t="s">
        <v>149</v>
      </c>
      <c r="E115" s="79">
        <v>107</v>
      </c>
      <c r="G115" s="74">
        <v>28</v>
      </c>
    </row>
    <row r="116" spans="2:7">
      <c r="B116" s="16">
        <f t="shared" si="5"/>
        <v>1</v>
      </c>
      <c r="C116" s="16">
        <f t="shared" si="6"/>
        <v>0</v>
      </c>
      <c r="D116" s="71" t="s">
        <v>149</v>
      </c>
      <c r="E116" s="79">
        <v>108</v>
      </c>
      <c r="G116" s="74">
        <v>28</v>
      </c>
    </row>
    <row r="117" spans="2:7">
      <c r="B117" s="16">
        <f t="shared" si="5"/>
        <v>1</v>
      </c>
      <c r="C117" s="16">
        <f t="shared" si="6"/>
        <v>0</v>
      </c>
      <c r="D117" s="71" t="s">
        <v>149</v>
      </c>
      <c r="E117" s="79">
        <v>109</v>
      </c>
      <c r="G117" s="74">
        <v>30</v>
      </c>
    </row>
    <row r="118" spans="2:7">
      <c r="B118" s="16">
        <f t="shared" si="5"/>
        <v>1</v>
      </c>
      <c r="C118" s="16">
        <f t="shared" si="6"/>
        <v>0</v>
      </c>
      <c r="D118" s="71" t="s">
        <v>149</v>
      </c>
      <c r="E118" s="79">
        <v>110</v>
      </c>
      <c r="G118" s="74">
        <v>31</v>
      </c>
    </row>
    <row r="119" spans="2:7">
      <c r="B119" s="16">
        <f t="shared" si="5"/>
        <v>1</v>
      </c>
      <c r="C119" s="16">
        <f t="shared" si="6"/>
        <v>0</v>
      </c>
      <c r="D119" s="71" t="s">
        <v>149</v>
      </c>
      <c r="E119" s="79">
        <v>111</v>
      </c>
      <c r="G119" s="74">
        <v>33</v>
      </c>
    </row>
    <row r="120" spans="2:7">
      <c r="B120" s="16">
        <f t="shared" si="5"/>
        <v>1</v>
      </c>
      <c r="C120" s="16">
        <f t="shared" si="6"/>
        <v>0</v>
      </c>
      <c r="D120" s="71" t="s">
        <v>149</v>
      </c>
      <c r="E120" s="79">
        <v>112</v>
      </c>
      <c r="G120" s="74">
        <v>35</v>
      </c>
    </row>
    <row r="121" spans="2:7">
      <c r="B121" s="16">
        <f t="shared" si="5"/>
        <v>1</v>
      </c>
      <c r="C121" s="16">
        <f t="shared" si="6"/>
        <v>0</v>
      </c>
      <c r="D121" s="71" t="s">
        <v>149</v>
      </c>
      <c r="E121" s="79">
        <v>113</v>
      </c>
      <c r="G121" s="74">
        <v>39</v>
      </c>
    </row>
    <row r="122" spans="2:7">
      <c r="B122" s="16">
        <f t="shared" si="5"/>
        <v>1</v>
      </c>
      <c r="C122" s="16">
        <f t="shared" si="6"/>
        <v>0</v>
      </c>
      <c r="D122" s="71" t="s">
        <v>149</v>
      </c>
      <c r="E122" s="79">
        <v>114</v>
      </c>
      <c r="G122" s="74">
        <v>42</v>
      </c>
    </row>
    <row r="123" spans="2:7">
      <c r="B123" s="16">
        <f t="shared" si="5"/>
        <v>1</v>
      </c>
      <c r="C123" s="16">
        <f t="shared" si="6"/>
        <v>0</v>
      </c>
      <c r="D123" s="71" t="s">
        <v>149</v>
      </c>
      <c r="E123" s="79">
        <v>115</v>
      </c>
      <c r="G123" s="74">
        <v>36</v>
      </c>
    </row>
    <row r="124" spans="2:7">
      <c r="B124" s="16">
        <f t="shared" si="5"/>
        <v>1</v>
      </c>
      <c r="C124" s="16">
        <f t="shared" si="6"/>
        <v>0</v>
      </c>
      <c r="D124" s="71" t="s">
        <v>149</v>
      </c>
      <c r="E124" s="79">
        <v>116</v>
      </c>
      <c r="G124" s="74">
        <v>35</v>
      </c>
    </row>
    <row r="125" spans="2:7">
      <c r="B125" s="16">
        <f t="shared" si="5"/>
        <v>0</v>
      </c>
      <c r="C125" s="16">
        <f t="shared" si="6"/>
        <v>0</v>
      </c>
      <c r="D125" s="38"/>
      <c r="E125" s="38"/>
    </row>
    <row r="126" spans="2:7">
      <c r="B126" s="16">
        <f t="shared" si="5"/>
        <v>0</v>
      </c>
      <c r="C126" s="16">
        <f t="shared" si="6"/>
        <v>0</v>
      </c>
      <c r="D126" s="38"/>
      <c r="E126" s="38" t="s">
        <v>160</v>
      </c>
    </row>
    <row r="127" spans="2:7">
      <c r="B127" s="16">
        <f t="shared" si="5"/>
        <v>1</v>
      </c>
      <c r="C127" s="16">
        <f t="shared" si="6"/>
        <v>0</v>
      </c>
      <c r="D127" s="71" t="s">
        <v>149</v>
      </c>
      <c r="E127" s="79">
        <v>7</v>
      </c>
      <c r="G127" s="74">
        <v>34</v>
      </c>
    </row>
    <row r="128" spans="2:7">
      <c r="B128" s="16">
        <f t="shared" si="5"/>
        <v>1</v>
      </c>
      <c r="C128" s="16">
        <f t="shared" si="6"/>
        <v>0</v>
      </c>
      <c r="D128" s="71" t="s">
        <v>149</v>
      </c>
      <c r="E128" s="79">
        <v>8</v>
      </c>
      <c r="G128" s="74">
        <v>34</v>
      </c>
    </row>
    <row r="129" spans="2:7">
      <c r="B129" s="16">
        <f t="shared" si="5"/>
        <v>1</v>
      </c>
      <c r="C129" s="16">
        <f t="shared" si="6"/>
        <v>0</v>
      </c>
      <c r="D129" s="71" t="s">
        <v>149</v>
      </c>
      <c r="E129" s="79">
        <v>9</v>
      </c>
      <c r="G129" s="74">
        <v>34</v>
      </c>
    </row>
    <row r="130" spans="2:7">
      <c r="B130" s="16">
        <f t="shared" si="5"/>
        <v>1</v>
      </c>
      <c r="C130" s="16">
        <f t="shared" si="6"/>
        <v>0</v>
      </c>
      <c r="D130" s="71" t="s">
        <v>149</v>
      </c>
      <c r="E130" s="79">
        <v>10</v>
      </c>
      <c r="G130" s="74">
        <v>38</v>
      </c>
    </row>
    <row r="131" spans="2:7">
      <c r="B131" s="16">
        <f t="shared" si="5"/>
        <v>1</v>
      </c>
      <c r="C131" s="16">
        <f t="shared" si="6"/>
        <v>0</v>
      </c>
      <c r="D131" s="71" t="s">
        <v>149</v>
      </c>
      <c r="E131" s="79">
        <v>11</v>
      </c>
      <c r="G131" s="74">
        <v>46</v>
      </c>
    </row>
    <row r="132" spans="2:7">
      <c r="B132" s="16">
        <f t="shared" si="5"/>
        <v>1</v>
      </c>
      <c r="C132" s="16">
        <f t="shared" si="6"/>
        <v>0</v>
      </c>
      <c r="D132" s="71" t="s">
        <v>149</v>
      </c>
      <c r="E132" s="79">
        <v>12</v>
      </c>
      <c r="G132" s="74">
        <v>52</v>
      </c>
    </row>
    <row r="133" spans="2:7">
      <c r="B133" s="16">
        <f t="shared" si="5"/>
        <v>1</v>
      </c>
      <c r="C133" s="16">
        <f t="shared" si="6"/>
        <v>0</v>
      </c>
      <c r="D133" s="71" t="s">
        <v>149</v>
      </c>
      <c r="E133" s="79">
        <v>13</v>
      </c>
      <c r="G133" s="74">
        <v>37</v>
      </c>
    </row>
    <row r="134" spans="2:7">
      <c r="B134" s="16">
        <f t="shared" si="5"/>
        <v>0</v>
      </c>
      <c r="C134" s="16">
        <f t="shared" si="6"/>
        <v>0</v>
      </c>
      <c r="D134" s="38"/>
      <c r="E134" s="79"/>
    </row>
    <row r="135" spans="2:7">
      <c r="B135" s="16"/>
      <c r="C135" s="16"/>
      <c r="D135" s="38"/>
      <c r="E135" s="38"/>
      <c r="G135" s="74">
        <f>SUM(G20:G134)</f>
        <v>4260</v>
      </c>
    </row>
    <row r="136" spans="2:7">
      <c r="B136" s="16"/>
      <c r="C136" s="16"/>
      <c r="D136" s="71"/>
      <c r="E136" s="79"/>
    </row>
    <row r="137" spans="2:7">
      <c r="B137" s="16"/>
      <c r="C137" s="16"/>
      <c r="D137" s="71"/>
      <c r="E137" s="79"/>
    </row>
    <row r="138" spans="2:7">
      <c r="B138" s="16"/>
      <c r="C138" s="16"/>
      <c r="D138" s="71"/>
      <c r="E138" s="79"/>
    </row>
    <row r="139" spans="2:7">
      <c r="B139" s="16"/>
      <c r="C139" s="16"/>
      <c r="D139" s="71"/>
      <c r="E139" s="79"/>
    </row>
    <row r="140" spans="2:7">
      <c r="B140" s="16"/>
      <c r="C140" s="16"/>
      <c r="D140" s="71"/>
      <c r="E140" s="79"/>
    </row>
    <row r="141" spans="2:7">
      <c r="B141" s="16"/>
      <c r="C141" s="16"/>
      <c r="D141" s="71"/>
      <c r="E141" s="79"/>
    </row>
    <row r="142" spans="2:7">
      <c r="B142" s="16"/>
      <c r="C142" s="16"/>
      <c r="D142" s="71"/>
      <c r="E142" s="79"/>
    </row>
    <row r="143" spans="2:7">
      <c r="B143" s="16"/>
      <c r="C143" s="16"/>
      <c r="D143" s="71"/>
      <c r="E143" s="79"/>
    </row>
    <row r="144" spans="2:7">
      <c r="B144" s="16"/>
      <c r="C144" s="16"/>
      <c r="D144" s="71"/>
      <c r="E144" s="79"/>
    </row>
    <row r="145" spans="2:5">
      <c r="B145" s="16"/>
      <c r="C145" s="16"/>
      <c r="D145" s="71"/>
      <c r="E145" s="79"/>
    </row>
    <row r="146" spans="2:5">
      <c r="B146" s="16"/>
      <c r="C146" s="16"/>
      <c r="D146" s="71"/>
      <c r="E146" s="79"/>
    </row>
    <row r="147" spans="2:5">
      <c r="B147" s="16"/>
      <c r="C147" s="16"/>
      <c r="D147" s="71"/>
      <c r="E147" s="79"/>
    </row>
    <row r="148" spans="2:5">
      <c r="B148" s="16"/>
      <c r="C148" s="16"/>
      <c r="D148" s="71"/>
      <c r="E148" s="79"/>
    </row>
    <row r="149" spans="2:5">
      <c r="B149" s="16"/>
      <c r="C149" s="16"/>
      <c r="D149" s="71"/>
      <c r="E149" s="79"/>
    </row>
    <row r="150" spans="2:5">
      <c r="B150" s="16"/>
      <c r="C150" s="16"/>
      <c r="D150" s="71"/>
      <c r="E150" s="79"/>
    </row>
    <row r="151" spans="2:5">
      <c r="B151" s="16"/>
      <c r="C151" s="16"/>
      <c r="D151" s="71"/>
      <c r="E151" s="79"/>
    </row>
    <row r="152" spans="2:5">
      <c r="B152" s="16"/>
      <c r="C152" s="16"/>
      <c r="D152" s="71"/>
      <c r="E152" s="79"/>
    </row>
    <row r="153" spans="2:5">
      <c r="B153" s="16"/>
      <c r="C153" s="16"/>
      <c r="D153" s="71"/>
      <c r="E153" s="79"/>
    </row>
    <row r="154" spans="2:5">
      <c r="B154" s="16"/>
      <c r="C154" s="16"/>
      <c r="D154" s="71"/>
      <c r="E154" s="79"/>
    </row>
    <row r="155" spans="2:5">
      <c r="B155" s="16"/>
      <c r="C155" s="16"/>
      <c r="D155" s="71"/>
      <c r="E155" s="79"/>
    </row>
    <row r="156" spans="2:5">
      <c r="B156" s="16"/>
      <c r="C156" s="16"/>
      <c r="D156" s="71"/>
      <c r="E156" s="79"/>
    </row>
    <row r="157" spans="2:5">
      <c r="B157" s="16"/>
      <c r="C157" s="16"/>
      <c r="D157" s="71"/>
      <c r="E157" s="79"/>
    </row>
    <row r="158" spans="2:5">
      <c r="B158" s="16"/>
      <c r="C158" s="16"/>
      <c r="D158" s="71"/>
      <c r="E158" s="79"/>
    </row>
    <row r="159" spans="2:5">
      <c r="B159" s="16"/>
      <c r="C159" s="16"/>
      <c r="D159" s="71"/>
      <c r="E159" s="79"/>
    </row>
    <row r="160" spans="2:5">
      <c r="B160" s="16"/>
      <c r="C160" s="16"/>
      <c r="D160" s="71"/>
      <c r="E160" s="79"/>
    </row>
    <row r="161" spans="2:5">
      <c r="B161" s="16"/>
      <c r="C161" s="16"/>
      <c r="D161" s="71"/>
      <c r="E161" s="79"/>
    </row>
    <row r="162" spans="2:5">
      <c r="B162" s="16"/>
      <c r="C162" s="16"/>
      <c r="D162" s="71"/>
      <c r="E162" s="79"/>
    </row>
    <row r="163" spans="2:5">
      <c r="B163" s="16"/>
      <c r="C163" s="16"/>
      <c r="D163" s="71"/>
      <c r="E163" s="79"/>
    </row>
    <row r="164" spans="2:5">
      <c r="B164" s="16"/>
      <c r="C164" s="16"/>
      <c r="D164" s="71"/>
      <c r="E164" s="79"/>
    </row>
    <row r="165" spans="2:5">
      <c r="B165" s="16"/>
      <c r="C165" s="16"/>
      <c r="D165" s="71"/>
      <c r="E165" s="79"/>
    </row>
    <row r="166" spans="2:5">
      <c r="B166" s="16"/>
      <c r="C166" s="16"/>
      <c r="D166" s="71"/>
      <c r="E166" s="79"/>
    </row>
    <row r="167" spans="2:5">
      <c r="B167" s="16"/>
      <c r="C167" s="16"/>
      <c r="D167" s="71"/>
      <c r="E167" s="79"/>
    </row>
    <row r="168" spans="2:5">
      <c r="B168" s="16"/>
      <c r="C168" s="16"/>
      <c r="D168" s="71"/>
      <c r="E168" s="79"/>
    </row>
    <row r="169" spans="2:5">
      <c r="B169" s="16"/>
      <c r="C169" s="16"/>
      <c r="D169" s="71"/>
      <c r="E169" s="79"/>
    </row>
    <row r="170" spans="2:5">
      <c r="B170" s="17">
        <f>SUM(B20:B169)</f>
        <v>64</v>
      </c>
      <c r="C170" s="17">
        <f>SUM(C20:C169)</f>
        <v>42</v>
      </c>
    </row>
    <row r="171" spans="2:5">
      <c r="B171" s="38" t="s">
        <v>56</v>
      </c>
      <c r="C171" s="38" t="s">
        <v>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UNIT 1</vt:lpstr>
      <vt:lpstr>FITTINGS</vt:lpstr>
      <vt:lpstr>Sewer Depth</vt:lpstr>
      <vt:lpstr>'UNIT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Duano, E.I.T.</dc:creator>
  <cp:lastModifiedBy>Alexander, Tonda</cp:lastModifiedBy>
  <cp:lastPrinted>2026-05-04T21:18:38Z</cp:lastPrinted>
  <dcterms:created xsi:type="dcterms:W3CDTF">2019-05-24T00:55:17Z</dcterms:created>
  <dcterms:modified xsi:type="dcterms:W3CDTF">2026-05-05T16:42:05Z</dcterms:modified>
</cp:coreProperties>
</file>