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24226"/>
  <mc:AlternateContent xmlns:mc="http://schemas.openxmlformats.org/markup-compatibility/2006">
    <mc:Choice Requires="x15">
      <x15ac:absPath xmlns:x15ac="http://schemas.microsoft.com/office/spreadsheetml/2010/11/ac" url="\\pape-dawson.com\sat-pd\89\46\24\Bid\Pending-Bid Addendum\"/>
    </mc:Choice>
  </mc:AlternateContent>
  <xr:revisionPtr revIDLastSave="0" documentId="13_ncr:1_{74A9EF56-BFDC-4083-BECD-CB3A88629CB6}" xr6:coauthVersionLast="47" xr6:coauthVersionMax="47" xr10:uidLastSave="{00000000-0000-0000-0000-000000000000}"/>
  <bookViews>
    <workbookView xWindow="32910" yWindow="1050" windowWidth="21600" windowHeight="12855" xr2:uid="{00000000-000D-0000-FFFF-FFFF00000000}"/>
  </bookViews>
  <sheets>
    <sheet name="Form" sheetId="1" r:id="rId1"/>
  </sheets>
  <definedNames>
    <definedName name="_xlnm.Print_Area" localSheetId="0">Form!$A$1:$F$159</definedName>
    <definedName name="_xlnm.Print_Titles" localSheetId="0">Form!$1:$5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56" i="1" l="1"/>
  <c r="F120" i="1"/>
  <c r="F103" i="1"/>
  <c r="F99" i="1"/>
  <c r="F36" i="1"/>
  <c r="F19" i="1"/>
  <c r="F6" i="1"/>
  <c r="D16" i="1"/>
  <c r="D111" i="1"/>
  <c r="D119" i="1"/>
  <c r="D132" i="1"/>
  <c r="D11" i="1"/>
  <c r="D9" i="1"/>
  <c r="F37" i="1" l="1"/>
  <c r="F74" i="1"/>
  <c r="F73" i="1"/>
  <c r="F72" i="1"/>
  <c r="F71" i="1"/>
  <c r="F70" i="1"/>
  <c r="F69" i="1"/>
  <c r="F68" i="1"/>
  <c r="F67" i="1"/>
  <c r="F66" i="1"/>
  <c r="F65" i="1"/>
  <c r="F64" i="1"/>
  <c r="F63" i="1"/>
  <c r="F62" i="1"/>
  <c r="F61" i="1"/>
  <c r="F60" i="1"/>
  <c r="F59" i="1"/>
  <c r="F58" i="1"/>
  <c r="F57" i="1"/>
  <c r="F56" i="1"/>
  <c r="F55" i="1"/>
  <c r="F54" i="1"/>
  <c r="F53" i="1"/>
  <c r="F38" i="1"/>
  <c r="F52" i="1"/>
  <c r="F51" i="1"/>
  <c r="F50" i="1"/>
  <c r="F49" i="1"/>
  <c r="F48" i="1"/>
  <c r="F47" i="1"/>
  <c r="F46" i="1"/>
  <c r="F45" i="1"/>
  <c r="F44" i="1"/>
  <c r="F43" i="1"/>
  <c r="F42" i="1"/>
  <c r="F41" i="1"/>
  <c r="F40" i="1"/>
  <c r="F39" i="1"/>
  <c r="F135" i="1" l="1"/>
  <c r="F124" i="1"/>
  <c r="F123" i="1"/>
  <c r="F122" i="1"/>
  <c r="F95" i="1"/>
  <c r="F81" i="1"/>
  <c r="F32" i="1"/>
  <c r="F17" i="1"/>
  <c r="F139" i="1"/>
  <c r="F138" i="1"/>
  <c r="F11" i="1"/>
  <c r="F90" i="1"/>
  <c r="F89" i="1"/>
  <c r="F88" i="1"/>
  <c r="F87" i="1"/>
  <c r="F101" i="1"/>
  <c r="F83" i="1"/>
  <c r="F98" i="1"/>
  <c r="F102" i="1"/>
  <c r="F100" i="1"/>
  <c r="D97" i="1"/>
  <c r="F97" i="1" s="1"/>
  <c r="D94" i="1"/>
  <c r="F94" i="1" s="1"/>
  <c r="F86" i="1"/>
  <c r="F92" i="1"/>
  <c r="F93" i="1"/>
  <c r="F96" i="1"/>
  <c r="F85" i="1"/>
  <c r="F15" i="1"/>
  <c r="F13" i="1"/>
  <c r="F8" i="1"/>
  <c r="F23" i="1"/>
  <c r="F22" i="1"/>
  <c r="F33" i="1"/>
  <c r="F115" i="1"/>
  <c r="F24" i="1"/>
  <c r="F35" i="1"/>
  <c r="F137" i="1" l="1"/>
  <c r="F84" i="1"/>
  <c r="F91" i="1"/>
  <c r="F136" i="1"/>
  <c r="F18" i="1" l="1"/>
  <c r="F126" i="1" l="1"/>
  <c r="A7" i="1"/>
  <c r="F16" i="1"/>
  <c r="F14" i="1"/>
  <c r="F134" i="1"/>
  <c r="F133" i="1" s="1"/>
  <c r="F121" i="1"/>
  <c r="F125" i="1"/>
  <c r="F127" i="1"/>
  <c r="F128" i="1"/>
  <c r="F129" i="1"/>
  <c r="F130" i="1"/>
  <c r="F131" i="1"/>
  <c r="F132" i="1"/>
  <c r="F104" i="1"/>
  <c r="F105" i="1"/>
  <c r="F106" i="1"/>
  <c r="F107" i="1"/>
  <c r="F108" i="1"/>
  <c r="F109" i="1"/>
  <c r="F110" i="1"/>
  <c r="F111" i="1"/>
  <c r="F112" i="1"/>
  <c r="F113" i="1"/>
  <c r="F114" i="1"/>
  <c r="F116" i="1"/>
  <c r="F117" i="1"/>
  <c r="F118" i="1"/>
  <c r="F119" i="1"/>
  <c r="F77" i="1"/>
  <c r="F78" i="1"/>
  <c r="F79" i="1"/>
  <c r="F80" i="1"/>
  <c r="F82" i="1"/>
  <c r="F20" i="1"/>
  <c r="F21" i="1"/>
  <c r="F25" i="1"/>
  <c r="F26" i="1"/>
  <c r="F27" i="1"/>
  <c r="F28" i="1"/>
  <c r="F29" i="1"/>
  <c r="F30" i="1"/>
  <c r="F31" i="1"/>
  <c r="F34" i="1"/>
  <c r="F7" i="1"/>
  <c r="F9" i="1"/>
  <c r="F10" i="1"/>
  <c r="F12" i="1"/>
  <c r="F76" i="1" l="1"/>
  <c r="F75" i="1" s="1"/>
  <c r="A8" i="1"/>
  <c r="F141" i="1" l="1"/>
  <c r="A9" i="1"/>
  <c r="A10" i="1" l="1"/>
  <c r="A11" i="1" l="1"/>
  <c r="A12" i="1" l="1"/>
  <c r="A13" i="1" l="1"/>
  <c r="A14" i="1"/>
  <c r="A15" i="1" s="1"/>
  <c r="A16" i="1" s="1"/>
  <c r="A17" i="1" s="1"/>
  <c r="A18" i="1" l="1"/>
  <c r="A19" i="1" s="1"/>
  <c r="A20" i="1" s="1"/>
  <c r="A21" i="1" s="1"/>
  <c r="A22" i="1" s="1"/>
  <c r="A23" i="1" s="1"/>
  <c r="A24" i="1" s="1"/>
  <c r="A25" i="1" l="1"/>
  <c r="A26" i="1" l="1"/>
  <c r="A27" i="1"/>
  <c r="A28" i="1" l="1"/>
  <c r="A29" i="1" s="1"/>
  <c r="A30" i="1" l="1"/>
  <c r="A31" i="1" s="1"/>
  <c r="A32" i="1" l="1"/>
  <c r="A33" i="1" s="1"/>
  <c r="A34" i="1" l="1"/>
  <c r="A35" i="1" s="1"/>
  <c r="A36" i="1" s="1"/>
  <c r="A37" i="1" l="1"/>
  <c r="A38" i="1" s="1"/>
  <c r="A39" i="1" s="1"/>
  <c r="A40" i="1" s="1"/>
  <c r="A75" i="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A70" i="1" l="1"/>
  <c r="A71" i="1" l="1"/>
  <c r="A72" i="1" s="1"/>
  <c r="A73" i="1" s="1"/>
  <c r="A74"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1" i="1" s="1"/>
  <c r="A142" i="1" s="1"/>
  <c r="A143" i="1" s="1"/>
  <c r="A145" i="1" s="1"/>
  <c r="A147" i="1" s="1"/>
  <c r="A150" i="1" s="1"/>
  <c r="A151" i="1" s="1"/>
  <c r="A154" i="1" s="1"/>
</calcChain>
</file>

<file path=xl/sharedStrings.xml><?xml version="1.0" encoding="utf-8"?>
<sst xmlns="http://schemas.openxmlformats.org/spreadsheetml/2006/main" count="288" uniqueCount="159">
  <si>
    <t>CY</t>
  </si>
  <si>
    <t>SY</t>
  </si>
  <si>
    <t>LF</t>
  </si>
  <si>
    <t>LS</t>
  </si>
  <si>
    <t>EA</t>
  </si>
  <si>
    <t>Trench Excavation Safety Protection</t>
  </si>
  <si>
    <t>UNIT</t>
  </si>
  <si>
    <t>DESCRIPTION</t>
  </si>
  <si>
    <t>QTY</t>
  </si>
  <si>
    <t>AMOUNT</t>
  </si>
  <si>
    <t>Ton</t>
  </si>
  <si>
    <t>Hydrostatic Testing</t>
  </si>
  <si>
    <t>2" Temporary Blowoff</t>
  </si>
  <si>
    <t>2" Permanent Blowoff</t>
  </si>
  <si>
    <t>Pipe Fittings, all sizes and types</t>
  </si>
  <si>
    <t>UNIT PRICE</t>
  </si>
  <si>
    <t>Restrained Joints</t>
  </si>
  <si>
    <t>Fire Hydrant Assembly</t>
  </si>
  <si>
    <t>GAL</t>
  </si>
  <si>
    <t>Manhole Extra Depth</t>
  </si>
  <si>
    <t>VF</t>
  </si>
  <si>
    <t>Camera Testing</t>
  </si>
  <si>
    <t>Tie to Existing Manhole</t>
  </si>
  <si>
    <t>ITEM NO.</t>
  </si>
  <si>
    <t>TPDES</t>
  </si>
  <si>
    <t>3/4" Single Long Service</t>
  </si>
  <si>
    <t>3/4" Single Short Service</t>
  </si>
  <si>
    <t xml:space="preserve">Notes: </t>
  </si>
  <si>
    <t>8" Gate Valve, MJ w/ Valve Box</t>
  </si>
  <si>
    <t>12" Gate Valve, MJ w/ Valve Box</t>
  </si>
  <si>
    <t>Excavation (Lots)</t>
  </si>
  <si>
    <t>Embankment (Lots)</t>
  </si>
  <si>
    <t>Excavation (Streets)</t>
  </si>
  <si>
    <t>Embankment (Streets)</t>
  </si>
  <si>
    <t>6" Sanitary Sewer Service Lateral</t>
  </si>
  <si>
    <t>6" Sanitary Sewer Service Vertical Stack</t>
  </si>
  <si>
    <t xml:space="preserve">             NO DESIGN COMPLETED</t>
  </si>
  <si>
    <t xml:space="preserve">             PRELIMINARY DESIGN</t>
  </si>
  <si>
    <t xml:space="preserve">             FINAL DESIGN </t>
  </si>
  <si>
    <t xml:space="preserve">             OTHER</t>
  </si>
  <si>
    <t>GRAND TOTAL</t>
  </si>
  <si>
    <t>GENERAL ONSITE IMPROVEMENTS</t>
  </si>
  <si>
    <t>ONSITE STREET IMPROVEMENTS</t>
  </si>
  <si>
    <t>ONSITE STORM DRAINAGE IMPROVEMENTS</t>
  </si>
  <si>
    <t>SUBTOTAL:</t>
  </si>
  <si>
    <t>ONSITE POTABLE WATER IMPROVEMENTS</t>
  </si>
  <si>
    <t>ONSITE SANITARY SEWER IMPROVEMENTS</t>
  </si>
  <si>
    <t>ONSITE CONDUIT CROSSINGS</t>
  </si>
  <si>
    <t>BID FORM</t>
  </si>
  <si>
    <t>2. Finished grades to be +/-0.10' per plans. Grading verification to be provided by developer and corrected by contractor as required as part of grading bid items.</t>
  </si>
  <si>
    <t>3. Additional Material handling due to shrink or swell is to be included with the cost of excavation and embankment. Additional material handling due to trench spoils is to be included with the cost of the utility generating the spoils. No separate pay item for shrink, swell, or trench spoils.</t>
  </si>
  <si>
    <t>3/4" Irrigation Service</t>
  </si>
  <si>
    <t>Open Space Revegetation (Hydromulch)</t>
  </si>
  <si>
    <t>Mobilization</t>
  </si>
  <si>
    <t>Topsoil for all Revegation Areas (See Bid Notes)</t>
  </si>
  <si>
    <t>Concrete Rip-Rap (6")</t>
  </si>
  <si>
    <t>8" PVC Waterline (DR18 C900 Class 235)</t>
  </si>
  <si>
    <t>12" PVC Waterline (DR18 C900 Class 235)</t>
  </si>
  <si>
    <t>8"x6" Wye</t>
  </si>
  <si>
    <t>Mailbox Pad (8'x8')</t>
  </si>
  <si>
    <t>Standard Manhole w/ Ring Encasement</t>
  </si>
  <si>
    <t xml:space="preserve">1. Topsoil shall be provided for greenbelt areas meeting or exceeding Native soil Specifications as required to grow and maintain vegetation to a stand of 85% coverage. </t>
  </si>
  <si>
    <t>24" Steel Casing</t>
  </si>
  <si>
    <t>Texas Research Park, Unit-10B</t>
  </si>
  <si>
    <t>Barricade Posts</t>
  </si>
  <si>
    <t>Prime Coat (Local A)</t>
  </si>
  <si>
    <t>Tack Coat (Local A)</t>
  </si>
  <si>
    <t>Remove Header Curb and Barricade Posts</t>
  </si>
  <si>
    <t>Hot Mix Asphaltic Pavement Type D (2")(Local A)</t>
  </si>
  <si>
    <t>Lime Stabilized Subgrade (6" Compacted Depth)</t>
  </si>
  <si>
    <t>TON</t>
  </si>
  <si>
    <t>Lime (&gt;100 Ton)</t>
  </si>
  <si>
    <t>Signage and Striping</t>
  </si>
  <si>
    <t>Clearing (Lots and Streets)</t>
  </si>
  <si>
    <t>AC</t>
  </si>
  <si>
    <t>Haul-off Excess Material (Lots, Streets, Drains)</t>
  </si>
  <si>
    <t>DRAIN L</t>
  </si>
  <si>
    <t>DRAIN M1</t>
  </si>
  <si>
    <t>DRAIN M2</t>
  </si>
  <si>
    <t xml:space="preserve">Drain Excavation </t>
  </si>
  <si>
    <t>Tree Protection</t>
  </si>
  <si>
    <t>Offsite Revegetation (Hydromulch)</t>
  </si>
  <si>
    <t>24" RCP</t>
  </si>
  <si>
    <t>Inlet Type II (Complete)(10 FT)</t>
  </si>
  <si>
    <t>Inlet Extensions (10 FT)</t>
  </si>
  <si>
    <t>30' Cast-In-Place Curb Inlet</t>
  </si>
  <si>
    <t>Precast Reinforced Concrete Box Culvert (6'x2')</t>
  </si>
  <si>
    <t>Concrete Structure (Headwall)</t>
  </si>
  <si>
    <t>Concrete Structure (Baffle Blocks)</t>
  </si>
  <si>
    <t>9" Rock Rubble</t>
  </si>
  <si>
    <t>DRAIN M3</t>
  </si>
  <si>
    <t>Remove Existing Rock Rubble</t>
  </si>
  <si>
    <t>Sidewalk Pipe Railing</t>
  </si>
  <si>
    <t>MISCELLANEOUS</t>
  </si>
  <si>
    <t>Construction Staking</t>
  </si>
  <si>
    <t>Construction Material Testing</t>
  </si>
  <si>
    <t>Retaining Wall</t>
  </si>
  <si>
    <t>FF</t>
  </si>
  <si>
    <t>Flexible Base (10")(Local A)</t>
  </si>
  <si>
    <t>Hot Mix Asphaltic Pavement Type B (6")(Local A)</t>
  </si>
  <si>
    <t>7" Concrete Curb</t>
  </si>
  <si>
    <t>9" Header Curb</t>
  </si>
  <si>
    <t>Concrete Sidewalk (develper install)</t>
  </si>
  <si>
    <t>ADA Ramps</t>
  </si>
  <si>
    <t>Concrete Structure (Collars)</t>
  </si>
  <si>
    <t>Meter Box</t>
  </si>
  <si>
    <t>8" Sanitary Sewer Pipe (6'-8')</t>
  </si>
  <si>
    <t>8" Sanitary Sewer Pipe (8'-10')</t>
  </si>
  <si>
    <t>8" Sanitary Sewer Pipe (6'-8')(160 PSI)</t>
  </si>
  <si>
    <t>8" Sanitary Sewer Pipe (8'-10')(160 PSI)</t>
  </si>
  <si>
    <t>Minor Crossing (1x6" Sch 80 - Electric, 2x4" Sch 40- Telecom, 35LF EA)</t>
  </si>
  <si>
    <t>Major Crossing (2x6" Sch 80 - Electric, 2x4" Sch 40- Telecom, 35LF EA)</t>
  </si>
  <si>
    <t>4. Drain revegetation is included in the open space and offsite revegetation.</t>
  </si>
  <si>
    <t>Major Crossing (2x6" Sch 80 - Electric, 1x4" Sch 80 - Electric, 2x4" Sch 40- Telecom, 35LF EA)</t>
  </si>
  <si>
    <t>OFFSITE STREET IMPROVEMENTS - SH 211 AT LAMBDA DRIVE - TRAFFIC SIGNAL MODIFICATION</t>
  </si>
  <si>
    <t>Replace Existing Aluminum Signs (Type A)</t>
  </si>
  <si>
    <t>SF</t>
  </si>
  <si>
    <t>Reflective Pavment Marker Type I (W)(Arrow)(100 Mil)</t>
  </si>
  <si>
    <t>Reflective Pavement Marker Type I (W)24"(SLD)(100 Mil)</t>
  </si>
  <si>
    <t>Reflective Pavement Marker Type I (W)8"(SLD)(100 Mil)</t>
  </si>
  <si>
    <t>Reflective Pavement Marker Type I (W)8"(DOT)(100 Mil)</t>
  </si>
  <si>
    <t>Reflective Pavment Marker Type I (W)(Word)(100 Mil)</t>
  </si>
  <si>
    <t>Pavement Sealer 4"</t>
  </si>
  <si>
    <t>Pavement Sealer 8"</t>
  </si>
  <si>
    <t>Pavement Sealer 24"</t>
  </si>
  <si>
    <t>Pavement Sealer (Arrow)</t>
  </si>
  <si>
    <t>Pavement Sealer (Word)</t>
  </si>
  <si>
    <t>RE PM W/RET Req TYPE I (Y)4"(SLD)(100 Mil)</t>
  </si>
  <si>
    <t>Reflective Pavement Marker TY I-C</t>
  </si>
  <si>
    <t>Reflective Pavement Marker TY II-A-A</t>
  </si>
  <si>
    <t>Eliminate Existing Pavement Marker &amp; Markers (4")</t>
  </si>
  <si>
    <t>Eliminate Existing Pavement Marker &amp; Markers (8")</t>
  </si>
  <si>
    <t>Eliminate Existing Pavement Marker &amp; Markers (24")</t>
  </si>
  <si>
    <t>Eliminate Existing Pavement Marker &amp; Markers (Medium Nose)</t>
  </si>
  <si>
    <t>Pavement Surface Preparation for Marker (4")</t>
  </si>
  <si>
    <t>Pavement Surface Preparation for Marker (8")</t>
  </si>
  <si>
    <t>Pavement Surface Preparation for Marker (24")</t>
  </si>
  <si>
    <t>Pavement Surface Preparation for Marker (Arrow)</t>
  </si>
  <si>
    <t>Pavement Surface Preparation for Marker (Word)</t>
  </si>
  <si>
    <t>Install Highway Traffic Signal (Upgrade)</t>
  </si>
  <si>
    <t>Vehicle Signal Section (12")LED(Green Arrow)</t>
  </si>
  <si>
    <t>Vehicle Signal Section (12")LED(Yellow Arrow)</t>
  </si>
  <si>
    <t>Vehicle Signal Section (12")LED(Red Arrow)</t>
  </si>
  <si>
    <t>Backplate with Reflective Border (3 Section)</t>
  </si>
  <si>
    <t>Retrofit Reflective Border Sheeting (4 Section)</t>
  </si>
  <si>
    <t>Retrofit Reflective Border Sheeting (3 Section)</t>
  </si>
  <si>
    <t>Traffic Signal Cable (Type A)(12 AWG)(7 CONDR)</t>
  </si>
  <si>
    <t>ITS Communication Cable (Ethernet)</t>
  </si>
  <si>
    <t>CCTV Field Equipment (Analog)</t>
  </si>
  <si>
    <t>CCTV Field Controller</t>
  </si>
  <si>
    <t>CCTV Mount (Pole)</t>
  </si>
  <si>
    <t>Day</t>
  </si>
  <si>
    <t>Relocate Radar Vehicle Detection System</t>
  </si>
  <si>
    <t>Truck Mounted Attenuator (Stationary)</t>
  </si>
  <si>
    <t>Barricades, Signs, and Traffic Handling</t>
  </si>
  <si>
    <t>6. For offsite street improvements, see the Texas Department of Tranportation SH211 at Lambda Drive construction plans for applicable specifications and quantities.</t>
  </si>
  <si>
    <t>5. The communication package and the Radar Vehicle Detection System Communications Cables are subsidiary to pertinent items and do not have separate pay items.</t>
  </si>
  <si>
    <t xml:space="preserve">7. Please note that, per the Texas Department of Transportation (TxDoT) requirements, contractors will be required to provide a certificate of insurance and performance bond for TxDoT improvements at contractor’s expense. </t>
  </si>
  <si>
    <t>Date of Preparation: 02/20/2024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</si>
</sst>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44" formatCode="_(&quot;$&quot;* #,##0.00_);_(&quot;$&quot;* \(#,##0.00\);_(&quot;$&quot;* &quot;-&quot;??_);_(@_)"/>
    <numFmt numFmtId="43" formatCode="_(* #,##0.00_);_(* \(#,##0.00\);_(* &quot;-&quot;??_);_(@_)"/>
    <numFmt numFmtId="164" formatCode="0.0"/>
    <numFmt numFmtId="165" formatCode="0."/>
    <numFmt numFmtId="166" formatCode="0.0."/>
    <numFmt numFmtId="167" formatCode="_(* #,##0.0_);_(* \(#,##0.0\);_(* &quot;-&quot;?_);_(@_)"/>
  </numFmts>
  <fonts count="27" x14ac:knownFonts="1">
    <font>
      <sz val="10"/>
      <name val="Arial"/>
    </font>
    <font>
      <sz val="10"/>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b/>
      <sz val="12"/>
      <color indexed="10"/>
      <name val="Calibri"/>
      <family val="2"/>
      <scheme val="minor"/>
    </font>
    <font>
      <sz val="12"/>
      <color indexed="10"/>
      <name val="Calibri"/>
      <family val="2"/>
      <scheme val="minor"/>
    </font>
    <font>
      <sz val="12"/>
      <name val="Calibri"/>
      <family val="2"/>
      <scheme val="minor"/>
    </font>
    <font>
      <b/>
      <sz val="12"/>
      <name val="Calibri"/>
      <family val="2"/>
      <scheme val="minor"/>
    </font>
    <font>
      <sz val="12"/>
      <color indexed="8"/>
      <name val="Calibri"/>
      <family val="2"/>
      <scheme val="minor"/>
    </font>
    <font>
      <sz val="10"/>
      <name val="Calibri"/>
      <family val="2"/>
      <scheme val="minor"/>
    </font>
    <font>
      <sz val="10"/>
      <name val="Arial"/>
      <family val="2"/>
    </font>
    <font>
      <b/>
      <sz val="12"/>
      <color rgb="FFFF0000"/>
      <name val="Calibri"/>
      <family val="2"/>
      <scheme val="minor"/>
    </font>
    <font>
      <sz val="12"/>
      <color rgb="FFFF0000"/>
      <name val="Calibri"/>
      <family val="2"/>
      <scheme val="minor"/>
    </font>
  </fonts>
  <fills count="20">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theme="0"/>
        <bgColor indexed="64"/>
      </patternFill>
    </fill>
    <fill>
      <patternFill patternType="solid">
        <fgColor theme="4" tint="0.79998168889431442"/>
        <bgColor indexed="64"/>
      </patternFill>
    </fill>
  </fills>
  <borders count="4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s>
  <cellStyleXfs count="44">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3"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4" borderId="0" applyNumberFormat="0" applyBorder="0" applyAlignment="0" applyProtection="0"/>
    <xf numFmtId="0" fontId="3" fillId="6"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3" borderId="0" applyNumberFormat="0" applyBorder="0" applyAlignment="0" applyProtection="0"/>
    <xf numFmtId="0" fontId="3" fillId="11"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16" borderId="1" applyNumberFormat="0" applyAlignment="0" applyProtection="0"/>
    <xf numFmtId="0" fontId="6" fillId="17" borderId="2" applyNumberFormat="0" applyAlignment="0" applyProtection="0"/>
    <xf numFmtId="44" fontId="1" fillId="0" borderId="0" applyFont="0" applyFill="0" applyBorder="0" applyAlignment="0" applyProtection="0"/>
    <xf numFmtId="0" fontId="7" fillId="0" borderId="0" applyNumberFormat="0" applyFill="0" applyBorder="0" applyAlignment="0" applyProtection="0"/>
    <xf numFmtId="0" fontId="8" fillId="6"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7" borderId="0" applyNumberFormat="0" applyBorder="0" applyAlignment="0" applyProtection="0"/>
    <xf numFmtId="0" fontId="1" fillId="4" borderId="7" applyNumberFormat="0" applyFont="0" applyAlignment="0" applyProtection="0"/>
    <xf numFmtId="0" fontId="15" fillId="16"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3" fillId="0" borderId="0" applyNumberFormat="0" applyFill="0" applyBorder="0" applyAlignment="0" applyProtection="0"/>
    <xf numFmtId="43" fontId="24" fillId="0" borderId="0" applyFont="0" applyFill="0" applyBorder="0" applyAlignment="0" applyProtection="0"/>
  </cellStyleXfs>
  <cellXfs count="136">
    <xf numFmtId="0" fontId="0" fillId="0" borderId="0" xfId="0"/>
    <xf numFmtId="166" fontId="19" fillId="18" borderId="0" xfId="0" applyNumberFormat="1" applyFont="1" applyFill="1" applyAlignment="1">
      <alignment vertical="top"/>
    </xf>
    <xf numFmtId="0" fontId="20" fillId="18" borderId="0" xfId="0" applyFont="1" applyFill="1"/>
    <xf numFmtId="166" fontId="19" fillId="18" borderId="0" xfId="0" applyNumberFormat="1" applyFont="1" applyFill="1"/>
    <xf numFmtId="0" fontId="21" fillId="18" borderId="10" xfId="0" applyFont="1" applyFill="1" applyBorder="1"/>
    <xf numFmtId="0" fontId="21" fillId="18" borderId="11" xfId="0" applyFont="1" applyFill="1" applyBorder="1"/>
    <xf numFmtId="0" fontId="21" fillId="18" borderId="11" xfId="0" applyFont="1" applyFill="1" applyBorder="1" applyAlignment="1">
      <alignment horizontal="center"/>
    </xf>
    <xf numFmtId="165" fontId="20" fillId="18" borderId="13" xfId="0" quotePrefix="1" applyNumberFormat="1" applyFont="1" applyFill="1" applyBorder="1" applyAlignment="1">
      <alignment horizontal="left"/>
    </xf>
    <xf numFmtId="0" fontId="20" fillId="18" borderId="13" xfId="0" applyFont="1" applyFill="1" applyBorder="1"/>
    <xf numFmtId="0" fontId="20" fillId="18" borderId="13" xfId="0" applyFont="1" applyFill="1" applyBorder="1" applyAlignment="1">
      <alignment horizontal="center"/>
    </xf>
    <xf numFmtId="0" fontId="20" fillId="18" borderId="0" xfId="0" applyFont="1" applyFill="1" applyAlignment="1">
      <alignment horizontal="center"/>
    </xf>
    <xf numFmtId="0" fontId="20" fillId="18" borderId="15" xfId="0" applyFont="1" applyFill="1" applyBorder="1"/>
    <xf numFmtId="0" fontId="20" fillId="18" borderId="15" xfId="0" applyFont="1" applyFill="1" applyBorder="1" applyAlignment="1">
      <alignment horizontal="center"/>
    </xf>
    <xf numFmtId="165" fontId="20" fillId="18" borderId="16" xfId="0" quotePrefix="1" applyNumberFormat="1" applyFont="1" applyFill="1" applyBorder="1" applyAlignment="1">
      <alignment horizontal="left"/>
    </xf>
    <xf numFmtId="0" fontId="20" fillId="18" borderId="13" xfId="0" applyFont="1" applyFill="1" applyBorder="1" applyAlignment="1">
      <alignment horizontal="center" wrapText="1"/>
    </xf>
    <xf numFmtId="0" fontId="21" fillId="18" borderId="0" xfId="0" applyFont="1" applyFill="1"/>
    <xf numFmtId="0" fontId="20" fillId="18" borderId="15" xfId="0" applyFont="1" applyFill="1" applyBorder="1" applyAlignment="1">
      <alignment horizontal="center" wrapText="1"/>
    </xf>
    <xf numFmtId="164" fontId="20" fillId="18" borderId="13" xfId="0" applyNumberFormat="1" applyFont="1" applyFill="1" applyBorder="1" applyAlignment="1">
      <alignment horizontal="left" wrapText="1"/>
    </xf>
    <xf numFmtId="164" fontId="20" fillId="18" borderId="13" xfId="0" applyNumberFormat="1" applyFont="1" applyFill="1" applyBorder="1" applyAlignment="1">
      <alignment horizontal="center" wrapText="1"/>
    </xf>
    <xf numFmtId="164" fontId="20" fillId="18" borderId="15" xfId="0" applyNumberFormat="1" applyFont="1" applyFill="1" applyBorder="1" applyAlignment="1">
      <alignment horizontal="left" wrapText="1"/>
    </xf>
    <xf numFmtId="164" fontId="20" fillId="18" borderId="15" xfId="0" applyNumberFormat="1" applyFont="1" applyFill="1" applyBorder="1" applyAlignment="1">
      <alignment horizontal="center" wrapText="1"/>
    </xf>
    <xf numFmtId="3" fontId="20" fillId="18" borderId="13" xfId="0" applyNumberFormat="1" applyFont="1" applyFill="1" applyBorder="1" applyAlignment="1">
      <alignment horizontal="center"/>
    </xf>
    <xf numFmtId="0" fontId="22" fillId="18" borderId="13" xfId="0" applyFont="1" applyFill="1" applyBorder="1" applyAlignment="1">
      <alignment vertical="top" wrapText="1"/>
    </xf>
    <xf numFmtId="0" fontId="22" fillId="18" borderId="13" xfId="0" applyFont="1" applyFill="1" applyBorder="1" applyAlignment="1">
      <alignment horizontal="center" vertical="top" wrapText="1"/>
    </xf>
    <xf numFmtId="0" fontId="22" fillId="18" borderId="15" xfId="0" applyFont="1" applyFill="1" applyBorder="1" applyAlignment="1">
      <alignment vertical="top" wrapText="1"/>
    </xf>
    <xf numFmtId="0" fontId="22" fillId="18" borderId="15" xfId="0" applyFont="1" applyFill="1" applyBorder="1" applyAlignment="1">
      <alignment horizontal="center" vertical="top" wrapText="1"/>
    </xf>
    <xf numFmtId="44" fontId="21" fillId="18" borderId="0" xfId="28" applyFont="1" applyFill="1" applyBorder="1" applyAlignment="1" applyProtection="1">
      <alignment horizontal="left"/>
    </xf>
    <xf numFmtId="0" fontId="21" fillId="18" borderId="20" xfId="0" applyFont="1" applyFill="1" applyBorder="1" applyAlignment="1">
      <alignment horizontal="center"/>
    </xf>
    <xf numFmtId="0" fontId="21" fillId="18" borderId="0" xfId="0" applyFont="1" applyFill="1" applyAlignment="1">
      <alignment horizontal="center"/>
    </xf>
    <xf numFmtId="0" fontId="21" fillId="18" borderId="19" xfId="0" applyFont="1" applyFill="1" applyBorder="1" applyAlignment="1">
      <alignment vertical="center"/>
    </xf>
    <xf numFmtId="166" fontId="23" fillId="18" borderId="0" xfId="0" applyNumberFormat="1" applyFont="1" applyFill="1" applyAlignment="1">
      <alignment horizontal="right" vertical="top"/>
    </xf>
    <xf numFmtId="166" fontId="19" fillId="18" borderId="0" xfId="0" applyNumberFormat="1" applyFont="1" applyFill="1" applyAlignment="1">
      <alignment horizontal="right"/>
    </xf>
    <xf numFmtId="44" fontId="20" fillId="18" borderId="0" xfId="28" applyFont="1" applyFill="1" applyBorder="1" applyAlignment="1" applyProtection="1">
      <alignment horizontal="left"/>
    </xf>
    <xf numFmtId="165" fontId="20" fillId="18" borderId="0" xfId="0" applyNumberFormat="1" applyFont="1" applyFill="1" applyAlignment="1">
      <alignment horizontal="left"/>
    </xf>
    <xf numFmtId="44" fontId="20" fillId="18" borderId="0" xfId="28" applyFont="1" applyFill="1" applyBorder="1" applyAlignment="1" applyProtection="1">
      <alignment horizontal="left"/>
      <protection locked="0"/>
    </xf>
    <xf numFmtId="0" fontId="21" fillId="18" borderId="24" xfId="0" quotePrefix="1" applyFont="1" applyFill="1" applyBorder="1" applyAlignment="1">
      <alignment horizontal="center" vertical="center" wrapText="1"/>
    </xf>
    <xf numFmtId="0" fontId="21" fillId="18" borderId="24" xfId="0" quotePrefix="1" applyFont="1" applyFill="1" applyBorder="1" applyAlignment="1">
      <alignment horizontal="center" vertical="center"/>
    </xf>
    <xf numFmtId="0" fontId="21" fillId="18" borderId="24" xfId="0" applyFont="1" applyFill="1" applyBorder="1" applyAlignment="1">
      <alignment horizontal="center" vertical="center"/>
    </xf>
    <xf numFmtId="7" fontId="21" fillId="18" borderId="24" xfId="0" applyNumberFormat="1" applyFont="1" applyFill="1" applyBorder="1" applyAlignment="1">
      <alignment horizontal="center"/>
    </xf>
    <xf numFmtId="0" fontId="21" fillId="18" borderId="28" xfId="0" applyFont="1" applyFill="1" applyBorder="1"/>
    <xf numFmtId="0" fontId="21" fillId="18" borderId="28" xfId="0" applyFont="1" applyFill="1" applyBorder="1" applyAlignment="1">
      <alignment horizontal="center"/>
    </xf>
    <xf numFmtId="44" fontId="21" fillId="18" borderId="28" xfId="28" applyFont="1" applyFill="1" applyBorder="1" applyAlignment="1" applyProtection="1">
      <alignment horizontal="right"/>
      <protection locked="0"/>
    </xf>
    <xf numFmtId="165" fontId="20" fillId="18" borderId="30" xfId="0" quotePrefix="1" applyNumberFormat="1" applyFont="1" applyFill="1" applyBorder="1" applyAlignment="1">
      <alignment horizontal="left"/>
    </xf>
    <xf numFmtId="44" fontId="20" fillId="18" borderId="31" xfId="28" applyFont="1" applyFill="1" applyBorder="1" applyAlignment="1" applyProtection="1">
      <alignment horizontal="left"/>
    </xf>
    <xf numFmtId="0" fontId="21" fillId="18" borderId="14" xfId="0" applyFont="1" applyFill="1" applyBorder="1" applyAlignment="1">
      <alignment wrapText="1"/>
    </xf>
    <xf numFmtId="0" fontId="21" fillId="18" borderId="14" xfId="0" applyFont="1" applyFill="1" applyBorder="1" applyAlignment="1">
      <alignment horizontal="center" wrapText="1"/>
    </xf>
    <xf numFmtId="165" fontId="20" fillId="18" borderId="27" xfId="0" quotePrefix="1" applyNumberFormat="1" applyFont="1" applyFill="1" applyBorder="1" applyAlignment="1">
      <alignment horizontal="left"/>
    </xf>
    <xf numFmtId="44" fontId="25" fillId="18" borderId="29" xfId="28" applyFont="1" applyFill="1" applyBorder="1" applyAlignment="1" applyProtection="1">
      <alignment horizontal="left"/>
    </xf>
    <xf numFmtId="0" fontId="20" fillId="18" borderId="28" xfId="0" applyFont="1" applyFill="1" applyBorder="1" applyAlignment="1">
      <alignment horizontal="center"/>
    </xf>
    <xf numFmtId="0" fontId="21" fillId="18" borderId="28" xfId="0" applyFont="1" applyFill="1" applyBorder="1" applyAlignment="1">
      <alignment horizontal="right"/>
    </xf>
    <xf numFmtId="44" fontId="21" fillId="18" borderId="0" xfId="28" applyFont="1" applyFill="1" applyBorder="1" applyAlignment="1" applyProtection="1">
      <alignment horizontal="right"/>
      <protection locked="0"/>
    </xf>
    <xf numFmtId="44" fontId="25" fillId="18" borderId="0" xfId="28" applyFont="1" applyFill="1" applyBorder="1" applyAlignment="1" applyProtection="1">
      <alignment horizontal="left"/>
    </xf>
    <xf numFmtId="0" fontId="20" fillId="18" borderId="33" xfId="0" applyFont="1" applyFill="1" applyBorder="1" applyAlignment="1">
      <alignment horizontal="center"/>
    </xf>
    <xf numFmtId="44" fontId="21" fillId="18" borderId="35" xfId="28" applyFont="1" applyFill="1" applyBorder="1" applyAlignment="1" applyProtection="1">
      <alignment horizontal="right"/>
      <protection locked="0"/>
    </xf>
    <xf numFmtId="165" fontId="20" fillId="18" borderId="34" xfId="0" applyNumberFormat="1" applyFont="1" applyFill="1" applyBorder="1" applyAlignment="1">
      <alignment horizontal="left"/>
    </xf>
    <xf numFmtId="0" fontId="21" fillId="18" borderId="36" xfId="0" applyFont="1" applyFill="1" applyBorder="1"/>
    <xf numFmtId="44" fontId="20" fillId="19" borderId="13" xfId="28" applyFont="1" applyFill="1" applyBorder="1" applyAlignment="1" applyProtection="1">
      <alignment horizontal="left"/>
      <protection locked="0"/>
    </xf>
    <xf numFmtId="44" fontId="20" fillId="19" borderId="15" xfId="28" applyFont="1" applyFill="1" applyBorder="1" applyAlignment="1" applyProtection="1">
      <alignment horizontal="left"/>
      <protection locked="0"/>
    </xf>
    <xf numFmtId="44" fontId="21" fillId="19" borderId="28" xfId="28" applyFont="1" applyFill="1" applyBorder="1" applyAlignment="1" applyProtection="1">
      <alignment horizontal="right"/>
      <protection locked="0"/>
    </xf>
    <xf numFmtId="44" fontId="25" fillId="18" borderId="37" xfId="28" applyFont="1" applyFill="1" applyBorder="1" applyAlignment="1" applyProtection="1">
      <alignment horizontal="left"/>
    </xf>
    <xf numFmtId="165" fontId="20" fillId="18" borderId="30" xfId="0" applyNumberFormat="1" applyFont="1" applyFill="1" applyBorder="1" applyAlignment="1">
      <alignment horizontal="left" wrapText="1"/>
    </xf>
    <xf numFmtId="165" fontId="20" fillId="18" borderId="32" xfId="0" applyNumberFormat="1" applyFont="1" applyFill="1" applyBorder="1" applyAlignment="1">
      <alignment horizontal="left" wrapText="1"/>
    </xf>
    <xf numFmtId="44" fontId="20" fillId="18" borderId="38" xfId="28" applyFont="1" applyFill="1" applyBorder="1" applyAlignment="1" applyProtection="1">
      <alignment horizontal="left"/>
    </xf>
    <xf numFmtId="43" fontId="20" fillId="18" borderId="0" xfId="0" applyNumberFormat="1" applyFont="1" applyFill="1"/>
    <xf numFmtId="44" fontId="21" fillId="18" borderId="14" xfId="28" applyFont="1" applyFill="1" applyBorder="1" applyAlignment="1" applyProtection="1">
      <alignment horizontal="right"/>
      <protection locked="0"/>
    </xf>
    <xf numFmtId="0" fontId="21" fillId="18" borderId="0" xfId="0" applyFont="1" applyFill="1" applyAlignment="1">
      <alignment horizontal="right"/>
    </xf>
    <xf numFmtId="7" fontId="21" fillId="18" borderId="0" xfId="0" applyNumberFormat="1" applyFont="1" applyFill="1" applyAlignment="1">
      <alignment horizontal="center"/>
    </xf>
    <xf numFmtId="0" fontId="20" fillId="0" borderId="13" xfId="0" applyFont="1" applyBorder="1" applyAlignment="1">
      <alignment wrapText="1"/>
    </xf>
    <xf numFmtId="0" fontId="20" fillId="0" borderId="15" xfId="0" applyFont="1" applyBorder="1" applyAlignment="1">
      <alignment wrapText="1"/>
    </xf>
    <xf numFmtId="0" fontId="20" fillId="18" borderId="46" xfId="0" applyFont="1" applyFill="1" applyBorder="1" applyAlignment="1">
      <alignment wrapText="1"/>
    </xf>
    <xf numFmtId="0" fontId="20" fillId="18" borderId="14" xfId="0" applyFont="1" applyFill="1" applyBorder="1" applyAlignment="1">
      <alignment horizontal="center"/>
    </xf>
    <xf numFmtId="44" fontId="20" fillId="19" borderId="14" xfId="28" applyFont="1" applyFill="1" applyBorder="1" applyAlignment="1" applyProtection="1">
      <alignment horizontal="left"/>
      <protection locked="0"/>
    </xf>
    <xf numFmtId="44" fontId="20" fillId="18" borderId="37" xfId="28" applyFont="1" applyFill="1" applyBorder="1" applyAlignment="1" applyProtection="1">
      <alignment horizontal="left"/>
    </xf>
    <xf numFmtId="43" fontId="19" fillId="18" borderId="0" xfId="43" applyFont="1" applyFill="1" applyBorder="1" applyAlignment="1" applyProtection="1">
      <alignment vertical="top"/>
    </xf>
    <xf numFmtId="43" fontId="19" fillId="18" borderId="0" xfId="43" applyFont="1" applyFill="1" applyBorder="1" applyAlignment="1" applyProtection="1"/>
    <xf numFmtId="43" fontId="21" fillId="18" borderId="11" xfId="43" applyFont="1" applyFill="1" applyBorder="1" applyAlignment="1" applyProtection="1">
      <alignment horizontal="center"/>
    </xf>
    <xf numFmtId="43" fontId="21" fillId="18" borderId="24" xfId="43" applyFont="1" applyFill="1" applyBorder="1" applyAlignment="1" applyProtection="1">
      <alignment horizontal="center" vertical="center"/>
    </xf>
    <xf numFmtId="43" fontId="21" fillId="19" borderId="28" xfId="43" applyFont="1" applyFill="1" applyBorder="1" applyAlignment="1" applyProtection="1">
      <alignment horizontal="center"/>
    </xf>
    <xf numFmtId="43" fontId="20" fillId="19" borderId="13" xfId="43" applyFont="1" applyFill="1" applyBorder="1" applyAlignment="1" applyProtection="1">
      <alignment horizontal="right"/>
    </xf>
    <xf numFmtId="43" fontId="20" fillId="19" borderId="15" xfId="43" applyFont="1" applyFill="1" applyBorder="1" applyAlignment="1" applyProtection="1">
      <alignment horizontal="right"/>
    </xf>
    <xf numFmtId="43" fontId="20" fillId="19" borderId="14" xfId="43" applyFont="1" applyFill="1" applyBorder="1" applyAlignment="1" applyProtection="1">
      <alignment horizontal="right"/>
    </xf>
    <xf numFmtId="43" fontId="21" fillId="18" borderId="28" xfId="43" applyFont="1" applyFill="1" applyBorder="1" applyAlignment="1" applyProtection="1">
      <alignment horizontal="right"/>
    </xf>
    <xf numFmtId="43" fontId="20" fillId="19" borderId="13" xfId="43" applyFont="1" applyFill="1" applyBorder="1" applyAlignment="1" applyProtection="1">
      <alignment horizontal="right" wrapText="1"/>
    </xf>
    <xf numFmtId="43" fontId="20" fillId="19" borderId="13" xfId="43" applyFont="1" applyFill="1" applyBorder="1" applyAlignment="1">
      <alignment horizontal="right" wrapText="1"/>
    </xf>
    <xf numFmtId="43" fontId="21" fillId="18" borderId="14" xfId="43" applyFont="1" applyFill="1" applyBorder="1" applyAlignment="1" applyProtection="1">
      <alignment horizontal="right" wrapText="1"/>
    </xf>
    <xf numFmtId="43" fontId="20" fillId="19" borderId="15" xfId="43" applyFont="1" applyFill="1" applyBorder="1" applyAlignment="1" applyProtection="1">
      <alignment horizontal="right" wrapText="1"/>
    </xf>
    <xf numFmtId="43" fontId="22" fillId="19" borderId="13" xfId="43" applyFont="1" applyFill="1" applyBorder="1" applyAlignment="1">
      <alignment horizontal="right" vertical="top" wrapText="1"/>
    </xf>
    <xf numFmtId="43" fontId="22" fillId="19" borderId="15" xfId="43" applyFont="1" applyFill="1" applyBorder="1" applyAlignment="1">
      <alignment horizontal="right" vertical="top" wrapText="1"/>
    </xf>
    <xf numFmtId="43" fontId="20" fillId="18" borderId="28" xfId="43" applyFont="1" applyFill="1" applyBorder="1" applyAlignment="1" applyProtection="1">
      <alignment horizontal="right"/>
    </xf>
    <xf numFmtId="43" fontId="20" fillId="18" borderId="0" xfId="43" applyFont="1" applyFill="1" applyBorder="1" applyAlignment="1" applyProtection="1">
      <alignment horizontal="right"/>
    </xf>
    <xf numFmtId="43" fontId="21" fillId="18" borderId="0" xfId="43" applyFont="1" applyFill="1" applyBorder="1" applyAlignment="1" applyProtection="1">
      <alignment horizontal="right"/>
    </xf>
    <xf numFmtId="43" fontId="20" fillId="18" borderId="33" xfId="43" applyFont="1" applyFill="1" applyBorder="1" applyAlignment="1" applyProtection="1">
      <alignment horizontal="right"/>
    </xf>
    <xf numFmtId="43" fontId="21" fillId="18" borderId="20" xfId="43" applyFont="1" applyFill="1" applyBorder="1" applyAlignment="1" applyProtection="1">
      <alignment horizontal="right"/>
    </xf>
    <xf numFmtId="43" fontId="20" fillId="18" borderId="0" xfId="43" applyFont="1" applyFill="1" applyBorder="1" applyAlignment="1" applyProtection="1">
      <alignment horizontal="center"/>
    </xf>
    <xf numFmtId="0" fontId="20" fillId="0" borderId="15" xfId="0" applyFont="1" applyBorder="1"/>
    <xf numFmtId="43" fontId="20" fillId="19" borderId="15" xfId="43" applyFont="1" applyFill="1" applyBorder="1" applyAlignment="1">
      <alignment horizontal="right" wrapText="1"/>
    </xf>
    <xf numFmtId="165" fontId="20" fillId="18" borderId="27" xfId="0" applyNumberFormat="1" applyFont="1" applyFill="1" applyBorder="1" applyAlignment="1">
      <alignment horizontal="left" wrapText="1"/>
    </xf>
    <xf numFmtId="44" fontId="20" fillId="19" borderId="47" xfId="28" applyFont="1" applyFill="1" applyBorder="1" applyAlignment="1" applyProtection="1">
      <alignment horizontal="left"/>
      <protection locked="0"/>
    </xf>
    <xf numFmtId="0" fontId="21" fillId="18" borderId="13" xfId="0" applyFont="1" applyFill="1" applyBorder="1" applyAlignment="1">
      <alignment wrapText="1"/>
    </xf>
    <xf numFmtId="0" fontId="21" fillId="18" borderId="13" xfId="0" applyFont="1" applyFill="1" applyBorder="1" applyAlignment="1">
      <alignment horizontal="center" wrapText="1"/>
    </xf>
    <xf numFmtId="43" fontId="21" fillId="18" borderId="13" xfId="43" applyFont="1" applyFill="1" applyBorder="1" applyAlignment="1" applyProtection="1">
      <alignment horizontal="right" wrapText="1"/>
    </xf>
    <xf numFmtId="44" fontId="21" fillId="18" borderId="13" xfId="28" applyFont="1" applyFill="1" applyBorder="1" applyAlignment="1" applyProtection="1">
      <alignment horizontal="right"/>
      <protection locked="0"/>
    </xf>
    <xf numFmtId="44" fontId="25" fillId="18" borderId="31" xfId="28" applyFont="1" applyFill="1" applyBorder="1" applyAlignment="1" applyProtection="1">
      <alignment horizontal="left"/>
    </xf>
    <xf numFmtId="3" fontId="20" fillId="18" borderId="15" xfId="0" applyNumberFormat="1" applyFont="1" applyFill="1" applyBorder="1" applyAlignment="1">
      <alignment horizontal="center"/>
    </xf>
    <xf numFmtId="165" fontId="20" fillId="18" borderId="32" xfId="0" quotePrefix="1" applyNumberFormat="1" applyFont="1" applyFill="1" applyBorder="1" applyAlignment="1">
      <alignment horizontal="left"/>
    </xf>
    <xf numFmtId="0" fontId="21" fillId="18" borderId="28" xfId="0" applyFont="1" applyFill="1" applyBorder="1" applyAlignment="1">
      <alignment wrapText="1"/>
    </xf>
    <xf numFmtId="0" fontId="21" fillId="18" borderId="28" xfId="0" applyFont="1" applyFill="1" applyBorder="1" applyAlignment="1">
      <alignment horizontal="center" wrapText="1"/>
    </xf>
    <xf numFmtId="43" fontId="21" fillId="18" borderId="28" xfId="43" applyFont="1" applyFill="1" applyBorder="1" applyAlignment="1" applyProtection="1">
      <alignment horizontal="right" wrapText="1"/>
    </xf>
    <xf numFmtId="167" fontId="20" fillId="19" borderId="13" xfId="43" applyNumberFormat="1" applyFont="1" applyFill="1" applyBorder="1" applyAlignment="1" applyProtection="1">
      <alignment horizontal="right" wrapText="1"/>
    </xf>
    <xf numFmtId="0" fontId="1" fillId="18" borderId="17" xfId="0" applyFont="1" applyFill="1" applyBorder="1"/>
    <xf numFmtId="0" fontId="1" fillId="18" borderId="23" xfId="0" applyFont="1" applyFill="1" applyBorder="1"/>
    <xf numFmtId="1" fontId="20" fillId="19" borderId="13" xfId="43" applyNumberFormat="1" applyFont="1" applyFill="1" applyBorder="1" applyAlignment="1" applyProtection="1">
      <alignment horizontal="right" wrapText="1"/>
    </xf>
    <xf numFmtId="43" fontId="26" fillId="19" borderId="15" xfId="43" applyFont="1" applyFill="1" applyBorder="1" applyAlignment="1" applyProtection="1">
      <alignment horizontal="right"/>
    </xf>
    <xf numFmtId="43" fontId="26" fillId="19" borderId="13" xfId="43" applyFont="1" applyFill="1" applyBorder="1" applyAlignment="1" applyProtection="1">
      <alignment horizontal="right" wrapText="1"/>
    </xf>
    <xf numFmtId="0" fontId="20" fillId="18" borderId="39" xfId="0" applyFont="1" applyFill="1" applyBorder="1" applyAlignment="1">
      <alignment horizontal="left" vertical="center" wrapText="1"/>
    </xf>
    <xf numFmtId="0" fontId="20" fillId="18" borderId="40" xfId="0" applyFont="1" applyFill="1" applyBorder="1" applyAlignment="1">
      <alignment horizontal="left" vertical="center" wrapText="1"/>
    </xf>
    <xf numFmtId="0" fontId="20" fillId="18" borderId="41" xfId="0" applyFont="1" applyFill="1" applyBorder="1" applyAlignment="1">
      <alignment horizontal="left" vertical="center" wrapText="1"/>
    </xf>
    <xf numFmtId="0" fontId="20" fillId="18" borderId="25" xfId="0" applyFont="1" applyFill="1" applyBorder="1" applyAlignment="1">
      <alignment horizontal="left" vertical="center" wrapText="1"/>
    </xf>
    <xf numFmtId="0" fontId="20" fillId="18" borderId="42" xfId="0" applyFont="1" applyFill="1" applyBorder="1" applyAlignment="1">
      <alignment horizontal="left" vertical="center" wrapText="1"/>
    </xf>
    <xf numFmtId="0" fontId="20" fillId="18" borderId="26" xfId="0" applyFont="1" applyFill="1" applyBorder="1" applyAlignment="1">
      <alignment horizontal="left" vertical="center" wrapText="1"/>
    </xf>
    <xf numFmtId="0" fontId="1" fillId="18" borderId="17" xfId="0" applyFont="1" applyFill="1" applyBorder="1"/>
    <xf numFmtId="0" fontId="1" fillId="18" borderId="23" xfId="0" applyFont="1" applyFill="1" applyBorder="1"/>
    <xf numFmtId="0" fontId="20" fillId="18" borderId="17" xfId="0" applyFont="1" applyFill="1" applyBorder="1" applyAlignment="1">
      <alignment horizontal="left" vertical="center" wrapText="1"/>
    </xf>
    <xf numFmtId="0" fontId="20" fillId="18" borderId="18" xfId="0" applyFont="1" applyFill="1" applyBorder="1" applyAlignment="1">
      <alignment horizontal="left" vertical="center" wrapText="1"/>
    </xf>
    <xf numFmtId="0" fontId="20" fillId="18" borderId="23" xfId="0" applyFont="1" applyFill="1" applyBorder="1" applyAlignment="1">
      <alignment horizontal="left" vertical="center" wrapText="1"/>
    </xf>
    <xf numFmtId="166" fontId="21" fillId="18" borderId="0" xfId="0" applyNumberFormat="1" applyFont="1" applyFill="1" applyAlignment="1">
      <alignment horizontal="right" vertical="top"/>
    </xf>
    <xf numFmtId="0" fontId="1" fillId="18" borderId="19" xfId="0" applyFont="1" applyFill="1" applyBorder="1"/>
    <xf numFmtId="0" fontId="1" fillId="18" borderId="22" xfId="0" applyFont="1" applyFill="1" applyBorder="1"/>
    <xf numFmtId="7" fontId="21" fillId="18" borderId="12" xfId="0" applyNumberFormat="1" applyFont="1" applyFill="1" applyBorder="1" applyAlignment="1">
      <alignment horizontal="center"/>
    </xf>
    <xf numFmtId="166" fontId="18" fillId="18" borderId="0" xfId="0" applyNumberFormat="1" applyFont="1" applyFill="1" applyAlignment="1">
      <alignment horizontal="left" vertical="top"/>
    </xf>
    <xf numFmtId="166" fontId="21" fillId="18" borderId="0" xfId="0" applyNumberFormat="1" applyFont="1" applyFill="1" applyAlignment="1">
      <alignment horizontal="left" vertical="top"/>
    </xf>
    <xf numFmtId="166" fontId="19" fillId="18" borderId="21" xfId="0" applyNumberFormat="1" applyFont="1" applyFill="1" applyBorder="1" applyAlignment="1">
      <alignment horizontal="left" vertical="top"/>
    </xf>
    <xf numFmtId="0" fontId="20" fillId="18" borderId="43" xfId="0" applyFont="1" applyFill="1" applyBorder="1" applyAlignment="1">
      <alignment horizontal="left" vertical="top" wrapText="1"/>
    </xf>
    <xf numFmtId="0" fontId="20" fillId="18" borderId="44" xfId="0" applyFont="1" applyFill="1" applyBorder="1" applyAlignment="1">
      <alignment horizontal="left" vertical="top" wrapText="1"/>
    </xf>
    <xf numFmtId="0" fontId="20" fillId="18" borderId="45" xfId="0" applyFont="1" applyFill="1" applyBorder="1" applyAlignment="1">
      <alignment horizontal="left" vertical="top" wrapText="1"/>
    </xf>
    <xf numFmtId="0" fontId="25" fillId="18" borderId="28" xfId="0" applyFont="1" applyFill="1" applyBorder="1" applyAlignment="1">
      <alignment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43" builtinId="3"/>
    <cellStyle name="Currency" xfId="28" builtinId="4"/>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161925</xdr:colOff>
          <xdr:row>141</xdr:row>
          <xdr:rowOff>0</xdr:rowOff>
        </xdr:from>
        <xdr:to>
          <xdr:col>4</xdr:col>
          <xdr:colOff>381000</xdr:colOff>
          <xdr:row>142</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142</xdr:row>
          <xdr:rowOff>0</xdr:rowOff>
        </xdr:from>
        <xdr:to>
          <xdr:col>4</xdr:col>
          <xdr:colOff>381000</xdr:colOff>
          <xdr:row>143</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143</xdr:row>
          <xdr:rowOff>0</xdr:rowOff>
        </xdr:from>
        <xdr:to>
          <xdr:col>4</xdr:col>
          <xdr:colOff>381000</xdr:colOff>
          <xdr:row>144</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144</xdr:row>
          <xdr:rowOff>0</xdr:rowOff>
        </xdr:from>
        <xdr:to>
          <xdr:col>4</xdr:col>
          <xdr:colOff>381000</xdr:colOff>
          <xdr:row>145</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144</xdr:row>
          <xdr:rowOff>0</xdr:rowOff>
        </xdr:from>
        <xdr:to>
          <xdr:col>4</xdr:col>
          <xdr:colOff>381000</xdr:colOff>
          <xdr:row>145</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058"/>
  <sheetViews>
    <sheetView tabSelected="1" view="pageBreakPreview" zoomScaleNormal="100" zoomScaleSheetLayoutView="100" workbookViewId="0">
      <selection activeCell="B10" sqref="B10"/>
    </sheetView>
  </sheetViews>
  <sheetFormatPr defaultColWidth="9.140625" defaultRowHeight="15.75" x14ac:dyDescent="0.25"/>
  <cols>
    <col min="1" max="1" width="6.85546875" style="31" customWidth="1"/>
    <col min="2" max="2" width="93.7109375" style="2" bestFit="1" customWidth="1"/>
    <col min="3" max="3" width="9.85546875" style="10" customWidth="1"/>
    <col min="4" max="4" width="12.7109375" style="93" customWidth="1"/>
    <col min="5" max="5" width="21" style="2" bestFit="1" customWidth="1"/>
    <col min="6" max="6" width="22.42578125" style="2" customWidth="1"/>
    <col min="7" max="7" width="9.140625" style="2"/>
    <col min="8" max="9" width="12.7109375" style="2" customWidth="1"/>
    <col min="10" max="12" width="11.5703125" style="2" bestFit="1" customWidth="1"/>
    <col min="13" max="16384" width="9.140625" style="2"/>
  </cols>
  <sheetData>
    <row r="1" spans="1:11" x14ac:dyDescent="0.25">
      <c r="A1" s="129" t="s">
        <v>63</v>
      </c>
      <c r="B1" s="129"/>
      <c r="C1" s="1"/>
      <c r="D1" s="125" t="s">
        <v>48</v>
      </c>
      <c r="E1" s="125"/>
      <c r="F1" s="125"/>
      <c r="I1" s="65"/>
    </row>
    <row r="2" spans="1:11" x14ac:dyDescent="0.25">
      <c r="A2" s="130" t="s">
        <v>158</v>
      </c>
      <c r="B2" s="130"/>
      <c r="C2" s="1"/>
      <c r="D2" s="73"/>
      <c r="E2" s="1"/>
      <c r="F2" s="30"/>
    </row>
    <row r="3" spans="1:11" x14ac:dyDescent="0.25">
      <c r="A3" s="131"/>
      <c r="B3" s="131"/>
      <c r="C3" s="3"/>
      <c r="D3" s="74"/>
      <c r="E3" s="3"/>
      <c r="F3" s="30"/>
    </row>
    <row r="4" spans="1:11" x14ac:dyDescent="0.25">
      <c r="A4" s="4"/>
      <c r="B4" s="5"/>
      <c r="C4" s="6"/>
      <c r="D4" s="75"/>
      <c r="E4" s="128"/>
      <c r="F4" s="128"/>
    </row>
    <row r="5" spans="1:11" ht="30.75" customHeight="1" thickBot="1" x14ac:dyDescent="0.3">
      <c r="A5" s="35" t="s">
        <v>23</v>
      </c>
      <c r="B5" s="36" t="s">
        <v>7</v>
      </c>
      <c r="C5" s="37" t="s">
        <v>6</v>
      </c>
      <c r="D5" s="76" t="s">
        <v>8</v>
      </c>
      <c r="E5" s="38" t="s">
        <v>15</v>
      </c>
      <c r="F5" s="38" t="s">
        <v>9</v>
      </c>
      <c r="H5" s="66"/>
      <c r="I5" s="66"/>
    </row>
    <row r="6" spans="1:11" ht="15.75" customHeight="1" x14ac:dyDescent="0.25">
      <c r="A6" s="46">
        <v>1</v>
      </c>
      <c r="B6" s="39" t="s">
        <v>41</v>
      </c>
      <c r="C6" s="40"/>
      <c r="D6" s="77"/>
      <c r="E6" s="58" t="s">
        <v>44</v>
      </c>
      <c r="F6" s="47">
        <f>SUM(F7:F18)</f>
        <v>0</v>
      </c>
      <c r="H6" s="50"/>
      <c r="I6" s="51"/>
    </row>
    <row r="7" spans="1:11" ht="15.75" customHeight="1" x14ac:dyDescent="0.25">
      <c r="A7" s="42">
        <f>COUNT($A$6:A6)+$A$6</f>
        <v>2</v>
      </c>
      <c r="B7" s="8" t="s">
        <v>53</v>
      </c>
      <c r="C7" s="9" t="s">
        <v>3</v>
      </c>
      <c r="D7" s="78">
        <v>1</v>
      </c>
      <c r="E7" s="56"/>
      <c r="F7" s="43">
        <f t="shared" ref="F7:F18" si="0">$D7*E7</f>
        <v>0</v>
      </c>
      <c r="H7" s="34"/>
      <c r="I7" s="32"/>
    </row>
    <row r="8" spans="1:11" ht="15.75" customHeight="1" x14ac:dyDescent="0.25">
      <c r="A8" s="42">
        <f>COUNT($A$6:A7)+$A$6</f>
        <v>3</v>
      </c>
      <c r="B8" s="8" t="s">
        <v>73</v>
      </c>
      <c r="C8" s="9" t="s">
        <v>74</v>
      </c>
      <c r="D8" s="78">
        <v>14.46</v>
      </c>
      <c r="E8" s="56"/>
      <c r="F8" s="43">
        <f t="shared" ref="F8" si="1">$D8*E8</f>
        <v>0</v>
      </c>
      <c r="H8" s="34"/>
      <c r="I8" s="32"/>
    </row>
    <row r="9" spans="1:11" ht="15.75" customHeight="1" x14ac:dyDescent="0.25">
      <c r="A9" s="42">
        <f>COUNT($A$6:A8)+$A$6</f>
        <v>4</v>
      </c>
      <c r="B9" s="94" t="s">
        <v>30</v>
      </c>
      <c r="C9" s="12" t="s">
        <v>0</v>
      </c>
      <c r="D9" s="112">
        <f>17835-D85-D92-D100</f>
        <v>16151</v>
      </c>
      <c r="E9" s="57"/>
      <c r="F9" s="43">
        <f t="shared" si="0"/>
        <v>0</v>
      </c>
      <c r="H9" s="34"/>
      <c r="I9" s="32"/>
    </row>
    <row r="10" spans="1:11" ht="15.75" customHeight="1" x14ac:dyDescent="0.25">
      <c r="A10" s="42">
        <f>COUNT($A$6:A9)+$A$6</f>
        <v>5</v>
      </c>
      <c r="B10" s="94" t="s">
        <v>31</v>
      </c>
      <c r="C10" s="12" t="s">
        <v>0</v>
      </c>
      <c r="D10" s="112">
        <v>11280</v>
      </c>
      <c r="E10" s="57"/>
      <c r="F10" s="43">
        <f t="shared" si="0"/>
        <v>0</v>
      </c>
      <c r="H10" s="34"/>
      <c r="I10" s="32"/>
    </row>
    <row r="11" spans="1:11" ht="15.75" customHeight="1" x14ac:dyDescent="0.25">
      <c r="A11" s="42">
        <f>COUNT($A$6:A10)+$A$6</f>
        <v>6</v>
      </c>
      <c r="B11" s="11" t="s">
        <v>75</v>
      </c>
      <c r="C11" s="12" t="s">
        <v>0</v>
      </c>
      <c r="D11" s="112">
        <f>(D9+D20+D85+D92+D100)-(D10+D21)</f>
        <v>10780</v>
      </c>
      <c r="E11" s="56"/>
      <c r="F11" s="43">
        <f t="shared" ref="F11" si="2">$D11*E11</f>
        <v>0</v>
      </c>
      <c r="H11" s="34"/>
      <c r="I11" s="32"/>
    </row>
    <row r="12" spans="1:11" ht="15.75" customHeight="1" x14ac:dyDescent="0.25">
      <c r="A12" s="42">
        <f>COUNT($A$6:A11)+$A$6</f>
        <v>7</v>
      </c>
      <c r="B12" s="11" t="s">
        <v>24</v>
      </c>
      <c r="C12" s="12" t="s">
        <v>3</v>
      </c>
      <c r="D12" s="79">
        <v>1</v>
      </c>
      <c r="E12" s="56"/>
      <c r="F12" s="43">
        <f t="shared" si="0"/>
        <v>0</v>
      </c>
      <c r="H12" s="34"/>
      <c r="I12" s="32"/>
      <c r="J12" s="63"/>
      <c r="K12" s="63"/>
    </row>
    <row r="13" spans="1:11" ht="15.75" customHeight="1" x14ac:dyDescent="0.25">
      <c r="A13" s="42">
        <f>COUNT($A$6:A12)+$A$6</f>
        <v>8</v>
      </c>
      <c r="B13" s="8" t="s">
        <v>80</v>
      </c>
      <c r="C13" s="9" t="s">
        <v>3</v>
      </c>
      <c r="D13" s="78">
        <v>1</v>
      </c>
      <c r="E13" s="56"/>
      <c r="F13" s="43">
        <f t="shared" ref="F13" si="3">$D13*E13</f>
        <v>0</v>
      </c>
      <c r="H13" s="34"/>
      <c r="I13" s="32"/>
      <c r="J13" s="63"/>
      <c r="K13" s="63"/>
    </row>
    <row r="14" spans="1:11" ht="15.75" customHeight="1" x14ac:dyDescent="0.25">
      <c r="A14" s="42">
        <f>COUNT($A$6:A13)+$A$6</f>
        <v>9</v>
      </c>
      <c r="B14" s="8" t="s">
        <v>52</v>
      </c>
      <c r="C14" s="9" t="s">
        <v>1</v>
      </c>
      <c r="D14" s="78">
        <v>5142</v>
      </c>
      <c r="E14" s="56"/>
      <c r="F14" s="43">
        <f t="shared" si="0"/>
        <v>0</v>
      </c>
      <c r="H14" s="34"/>
      <c r="I14" s="32"/>
    </row>
    <row r="15" spans="1:11" ht="15.75" customHeight="1" x14ac:dyDescent="0.25">
      <c r="A15" s="42">
        <f>COUNT($A$6:A14)+$A$6</f>
        <v>10</v>
      </c>
      <c r="B15" s="8" t="s">
        <v>81</v>
      </c>
      <c r="C15" s="9" t="s">
        <v>1</v>
      </c>
      <c r="D15" s="78">
        <v>782</v>
      </c>
      <c r="E15" s="56"/>
      <c r="F15" s="43">
        <f t="shared" ref="F15" si="4">$D15*E15</f>
        <v>0</v>
      </c>
      <c r="H15" s="34"/>
      <c r="I15" s="32"/>
    </row>
    <row r="16" spans="1:11" ht="15.75" customHeight="1" x14ac:dyDescent="0.25">
      <c r="A16" s="42">
        <f>COUNT($A$6:A15)+$A$6</f>
        <v>11</v>
      </c>
      <c r="B16" s="8" t="s">
        <v>54</v>
      </c>
      <c r="C16" s="9" t="s">
        <v>1</v>
      </c>
      <c r="D16" s="78">
        <f>SUM(D14:D15)</f>
        <v>5924</v>
      </c>
      <c r="E16" s="56"/>
      <c r="F16" s="43">
        <f t="shared" si="0"/>
        <v>0</v>
      </c>
      <c r="H16" s="34"/>
      <c r="I16" s="32"/>
    </row>
    <row r="17" spans="1:12" ht="15.75" customHeight="1" x14ac:dyDescent="0.25">
      <c r="A17" s="42">
        <f>COUNT($A$6:A16)+$A$6</f>
        <v>12</v>
      </c>
      <c r="B17" s="8" t="s">
        <v>96</v>
      </c>
      <c r="C17" s="9" t="s">
        <v>97</v>
      </c>
      <c r="D17" s="78">
        <v>3471</v>
      </c>
      <c r="E17" s="56"/>
      <c r="F17" s="43">
        <f t="shared" ref="F17" si="5">$D17*E17</f>
        <v>0</v>
      </c>
      <c r="H17" s="34"/>
      <c r="I17" s="32"/>
    </row>
    <row r="18" spans="1:12" ht="15.75" customHeight="1" thickBot="1" x14ac:dyDescent="0.3">
      <c r="A18" s="42">
        <f>COUNT($A$6:A17)+$A$6</f>
        <v>13</v>
      </c>
      <c r="B18" s="69" t="s">
        <v>59</v>
      </c>
      <c r="C18" s="70" t="s">
        <v>4</v>
      </c>
      <c r="D18" s="80">
        <v>1</v>
      </c>
      <c r="E18" s="71"/>
      <c r="F18" s="72">
        <f t="shared" si="0"/>
        <v>0</v>
      </c>
      <c r="H18" s="34"/>
      <c r="I18" s="32"/>
    </row>
    <row r="19" spans="1:12" ht="15.75" customHeight="1" x14ac:dyDescent="0.25">
      <c r="A19" s="46">
        <f>COUNT($A$6:A18)+$A$6</f>
        <v>14</v>
      </c>
      <c r="B19" s="39" t="s">
        <v>42</v>
      </c>
      <c r="C19" s="40"/>
      <c r="D19" s="81"/>
      <c r="E19" s="41" t="s">
        <v>44</v>
      </c>
      <c r="F19" s="47">
        <f>SUM(F20:F35)</f>
        <v>0</v>
      </c>
      <c r="H19" s="34"/>
      <c r="I19" s="32"/>
    </row>
    <row r="20" spans="1:12" ht="15.75" customHeight="1" x14ac:dyDescent="0.25">
      <c r="A20" s="42">
        <f>COUNT($A$6:A19)+$A$6</f>
        <v>15</v>
      </c>
      <c r="B20" s="67" t="s">
        <v>32</v>
      </c>
      <c r="C20" s="14" t="s">
        <v>0</v>
      </c>
      <c r="D20" s="113">
        <v>5005</v>
      </c>
      <c r="E20" s="56"/>
      <c r="F20" s="43">
        <f t="shared" ref="F20:F34" si="6">$D20*E20</f>
        <v>0</v>
      </c>
      <c r="H20" s="34"/>
      <c r="I20" s="32"/>
    </row>
    <row r="21" spans="1:12" ht="15.75" customHeight="1" x14ac:dyDescent="0.25">
      <c r="A21" s="42">
        <f>COUNT($A$6:A20)+$A$6</f>
        <v>16</v>
      </c>
      <c r="B21" s="67" t="s">
        <v>33</v>
      </c>
      <c r="C21" s="14" t="s">
        <v>0</v>
      </c>
      <c r="D21" s="113">
        <v>780</v>
      </c>
      <c r="E21" s="56"/>
      <c r="F21" s="43">
        <f t="shared" si="6"/>
        <v>0</v>
      </c>
      <c r="H21" s="50"/>
      <c r="I21" s="51"/>
      <c r="L21" s="63"/>
    </row>
    <row r="22" spans="1:12" ht="15.75" customHeight="1" x14ac:dyDescent="0.25">
      <c r="A22" s="42">
        <f>COUNT($A$6:A21)+$A$6</f>
        <v>17</v>
      </c>
      <c r="B22" s="67" t="s">
        <v>69</v>
      </c>
      <c r="C22" s="14" t="s">
        <v>1</v>
      </c>
      <c r="D22" s="82">
        <v>7725</v>
      </c>
      <c r="E22" s="56"/>
      <c r="F22" s="43">
        <f t="shared" si="6"/>
        <v>0</v>
      </c>
      <c r="H22" s="50"/>
      <c r="I22" s="51"/>
      <c r="L22" s="63"/>
    </row>
    <row r="23" spans="1:12" ht="15.75" customHeight="1" x14ac:dyDescent="0.25">
      <c r="A23" s="42">
        <f>COUNT($A$6:A22)+$A$6</f>
        <v>18</v>
      </c>
      <c r="B23" s="67" t="s">
        <v>71</v>
      </c>
      <c r="C23" s="14" t="s">
        <v>70</v>
      </c>
      <c r="D23" s="82">
        <v>116</v>
      </c>
      <c r="E23" s="56"/>
      <c r="F23" s="43">
        <f t="shared" si="6"/>
        <v>0</v>
      </c>
      <c r="H23" s="50"/>
      <c r="I23" s="51"/>
      <c r="L23" s="63"/>
    </row>
    <row r="24" spans="1:12" s="15" customFormat="1" ht="15.75" customHeight="1" x14ac:dyDescent="0.25">
      <c r="A24" s="42">
        <f>COUNT($A$6:A23)+$A$6</f>
        <v>19</v>
      </c>
      <c r="B24" s="67" t="s">
        <v>98</v>
      </c>
      <c r="C24" s="14" t="s">
        <v>1</v>
      </c>
      <c r="D24" s="82">
        <v>7619</v>
      </c>
      <c r="E24" s="56"/>
      <c r="F24" s="43">
        <f t="shared" ref="F24:F27" si="7">$D24*E24</f>
        <v>0</v>
      </c>
      <c r="H24" s="34"/>
      <c r="I24" s="32"/>
    </row>
    <row r="25" spans="1:12" s="15" customFormat="1" ht="15.75" customHeight="1" x14ac:dyDescent="0.25">
      <c r="A25" s="42">
        <f>COUNT($A$6:A24)+$A$6</f>
        <v>20</v>
      </c>
      <c r="B25" s="67" t="s">
        <v>65</v>
      </c>
      <c r="C25" s="14" t="s">
        <v>18</v>
      </c>
      <c r="D25" s="82">
        <v>1383</v>
      </c>
      <c r="E25" s="56"/>
      <c r="F25" s="43">
        <f t="shared" si="7"/>
        <v>0</v>
      </c>
      <c r="H25" s="34"/>
      <c r="I25" s="32"/>
    </row>
    <row r="26" spans="1:12" s="15" customFormat="1" ht="15.75" customHeight="1" x14ac:dyDescent="0.25">
      <c r="A26" s="42">
        <f>COUNT($A$6:A25)+$A$6</f>
        <v>21</v>
      </c>
      <c r="B26" s="67" t="s">
        <v>66</v>
      </c>
      <c r="C26" s="14" t="s">
        <v>18</v>
      </c>
      <c r="D26" s="82">
        <v>692</v>
      </c>
      <c r="E26" s="56"/>
      <c r="F26" s="43">
        <f t="shared" si="7"/>
        <v>0</v>
      </c>
      <c r="H26" s="34"/>
      <c r="I26" s="32"/>
    </row>
    <row r="27" spans="1:12" s="15" customFormat="1" ht="15.75" customHeight="1" x14ac:dyDescent="0.25">
      <c r="A27" s="42">
        <f>COUNT($A$6:A26)+$A$6</f>
        <v>22</v>
      </c>
      <c r="B27" s="67" t="s">
        <v>99</v>
      </c>
      <c r="C27" s="14" t="s">
        <v>1</v>
      </c>
      <c r="D27" s="82">
        <v>94</v>
      </c>
      <c r="E27" s="56"/>
      <c r="F27" s="43">
        <f t="shared" si="7"/>
        <v>0</v>
      </c>
      <c r="H27" s="34"/>
      <c r="I27" s="32"/>
    </row>
    <row r="28" spans="1:12" s="15" customFormat="1" ht="15.75" customHeight="1" x14ac:dyDescent="0.25">
      <c r="A28" s="42">
        <f>COUNT($A$6:A27)+$A$6</f>
        <v>23</v>
      </c>
      <c r="B28" s="67" t="s">
        <v>68</v>
      </c>
      <c r="C28" s="14" t="s">
        <v>1</v>
      </c>
      <c r="D28" s="82">
        <v>6916</v>
      </c>
      <c r="E28" s="56"/>
      <c r="F28" s="43">
        <f t="shared" si="6"/>
        <v>0</v>
      </c>
      <c r="H28" s="34"/>
      <c r="I28" s="32"/>
    </row>
    <row r="29" spans="1:12" s="15" customFormat="1" ht="15.75" customHeight="1" x14ac:dyDescent="0.25">
      <c r="A29" s="42">
        <f>COUNT($A$6:A28)+$A$6</f>
        <v>24</v>
      </c>
      <c r="B29" s="67" t="s">
        <v>100</v>
      </c>
      <c r="C29" s="14" t="s">
        <v>2</v>
      </c>
      <c r="D29" s="82">
        <v>4168</v>
      </c>
      <c r="E29" s="56"/>
      <c r="F29" s="43">
        <f t="shared" si="6"/>
        <v>0</v>
      </c>
      <c r="H29" s="34"/>
      <c r="I29" s="32"/>
    </row>
    <row r="30" spans="1:12" s="15" customFormat="1" ht="15.75" customHeight="1" x14ac:dyDescent="0.25">
      <c r="A30" s="42">
        <f>COUNT($A$6:A29)+$A$6</f>
        <v>25</v>
      </c>
      <c r="B30" s="67" t="s">
        <v>101</v>
      </c>
      <c r="C30" s="14" t="s">
        <v>2</v>
      </c>
      <c r="D30" s="82">
        <v>56</v>
      </c>
      <c r="E30" s="56"/>
      <c r="F30" s="43">
        <f t="shared" si="6"/>
        <v>0</v>
      </c>
      <c r="H30" s="34"/>
      <c r="I30" s="32"/>
    </row>
    <row r="31" spans="1:12" s="15" customFormat="1" ht="15.75" customHeight="1" x14ac:dyDescent="0.25">
      <c r="A31" s="42">
        <f>COUNT($A$6:A30)+$A$6</f>
        <v>26</v>
      </c>
      <c r="B31" s="67" t="s">
        <v>102</v>
      </c>
      <c r="C31" s="14" t="s">
        <v>1</v>
      </c>
      <c r="D31" s="82">
        <v>153</v>
      </c>
      <c r="E31" s="56"/>
      <c r="F31" s="43">
        <f t="shared" si="6"/>
        <v>0</v>
      </c>
      <c r="H31" s="34"/>
      <c r="I31" s="32"/>
    </row>
    <row r="32" spans="1:12" s="15" customFormat="1" ht="15.75" customHeight="1" x14ac:dyDescent="0.25">
      <c r="A32" s="42">
        <f>COUNT($A$6:A31)+$A$6</f>
        <v>27</v>
      </c>
      <c r="B32" s="67" t="s">
        <v>103</v>
      </c>
      <c r="C32" s="14" t="s">
        <v>4</v>
      </c>
      <c r="D32" s="82">
        <v>3</v>
      </c>
      <c r="E32" s="56"/>
      <c r="F32" s="43">
        <f t="shared" ref="F32" si="8">$D32*E32</f>
        <v>0</v>
      </c>
      <c r="H32" s="34"/>
      <c r="I32" s="32"/>
    </row>
    <row r="33" spans="1:9" s="15" customFormat="1" ht="15.75" customHeight="1" x14ac:dyDescent="0.25">
      <c r="A33" s="42">
        <f>COUNT($A$6:A32)+$A$6</f>
        <v>28</v>
      </c>
      <c r="B33" s="68" t="s">
        <v>67</v>
      </c>
      <c r="C33" s="16" t="s">
        <v>2</v>
      </c>
      <c r="D33" s="83">
        <v>84</v>
      </c>
      <c r="E33" s="56"/>
      <c r="F33" s="43">
        <f t="shared" ref="F33" si="9">$D33*E33</f>
        <v>0</v>
      </c>
      <c r="H33" s="34"/>
      <c r="I33" s="32"/>
    </row>
    <row r="34" spans="1:9" s="15" customFormat="1" ht="15.75" customHeight="1" x14ac:dyDescent="0.25">
      <c r="A34" s="42">
        <f>COUNT($A$6:A33)+$A$6</f>
        <v>29</v>
      </c>
      <c r="B34" s="68" t="s">
        <v>64</v>
      </c>
      <c r="C34" s="16" t="s">
        <v>4</v>
      </c>
      <c r="D34" s="83">
        <v>10</v>
      </c>
      <c r="E34" s="56"/>
      <c r="F34" s="43">
        <f t="shared" si="6"/>
        <v>0</v>
      </c>
      <c r="H34" s="34"/>
      <c r="I34" s="32"/>
    </row>
    <row r="35" spans="1:9" s="15" customFormat="1" ht="15.75" customHeight="1" thickBot="1" x14ac:dyDescent="0.3">
      <c r="A35" s="104">
        <f>COUNT($A$6:A34)+$A$6</f>
        <v>30</v>
      </c>
      <c r="B35" s="68" t="s">
        <v>72</v>
      </c>
      <c r="C35" s="16" t="s">
        <v>3</v>
      </c>
      <c r="D35" s="95">
        <v>1</v>
      </c>
      <c r="E35" s="57"/>
      <c r="F35" s="62">
        <f t="shared" ref="F35" si="10">$D35*E35</f>
        <v>0</v>
      </c>
      <c r="H35" s="34"/>
      <c r="I35" s="32"/>
    </row>
    <row r="36" spans="1:9" s="15" customFormat="1" ht="15.75" customHeight="1" x14ac:dyDescent="0.25">
      <c r="A36" s="46">
        <f>COUNT($A3:A$35)+$A$6</f>
        <v>31</v>
      </c>
      <c r="B36" s="135" t="s">
        <v>114</v>
      </c>
      <c r="C36" s="106"/>
      <c r="D36" s="107"/>
      <c r="E36" s="41" t="s">
        <v>44</v>
      </c>
      <c r="F36" s="47">
        <f>SUM(F37:F74)</f>
        <v>0</v>
      </c>
      <c r="H36" s="34"/>
      <c r="I36" s="32"/>
    </row>
    <row r="37" spans="1:9" s="15" customFormat="1" ht="15.75" customHeight="1" x14ac:dyDescent="0.25">
      <c r="A37" s="60">
        <f>COUNT($A$6:A36)+$A$6</f>
        <v>32</v>
      </c>
      <c r="B37" s="17" t="s">
        <v>154</v>
      </c>
      <c r="C37" s="18" t="s">
        <v>3</v>
      </c>
      <c r="D37" s="111">
        <v>1</v>
      </c>
      <c r="E37" s="56"/>
      <c r="F37" s="43">
        <f t="shared" ref="F37" si="11">$D37*E37</f>
        <v>0</v>
      </c>
      <c r="H37" s="34"/>
      <c r="I37" s="32"/>
    </row>
    <row r="38" spans="1:9" s="15" customFormat="1" ht="15.75" customHeight="1" x14ac:dyDescent="0.25">
      <c r="A38" s="60">
        <f>COUNT($A$6:A37)+$A$6</f>
        <v>33</v>
      </c>
      <c r="B38" s="17" t="s">
        <v>115</v>
      </c>
      <c r="C38" s="18" t="s">
        <v>116</v>
      </c>
      <c r="D38" s="111">
        <v>28</v>
      </c>
      <c r="E38" s="56"/>
      <c r="F38" s="43">
        <f t="shared" ref="F38" si="12">$D38*E38</f>
        <v>0</v>
      </c>
      <c r="H38" s="34"/>
      <c r="I38" s="32"/>
    </row>
    <row r="39" spans="1:9" s="15" customFormat="1" ht="15.75" customHeight="1" x14ac:dyDescent="0.25">
      <c r="A39" s="60">
        <f>COUNT($A$6:A38)+$A$6</f>
        <v>34</v>
      </c>
      <c r="B39" s="17" t="s">
        <v>120</v>
      </c>
      <c r="C39" s="18" t="s">
        <v>2</v>
      </c>
      <c r="D39" s="111">
        <v>48</v>
      </c>
      <c r="E39" s="56"/>
      <c r="F39" s="43">
        <f t="shared" ref="F39:F45" si="13">$D39*E39</f>
        <v>0</v>
      </c>
      <c r="H39" s="34"/>
      <c r="I39" s="32"/>
    </row>
    <row r="40" spans="1:9" s="15" customFormat="1" ht="15.75" customHeight="1" x14ac:dyDescent="0.25">
      <c r="A40" s="60">
        <f>COUNT($A$6:A39)+$A$6</f>
        <v>35</v>
      </c>
      <c r="B40" s="17" t="s">
        <v>119</v>
      </c>
      <c r="C40" s="18" t="s">
        <v>2</v>
      </c>
      <c r="D40" s="111">
        <v>105</v>
      </c>
      <c r="E40" s="56"/>
      <c r="F40" s="43">
        <f t="shared" si="13"/>
        <v>0</v>
      </c>
      <c r="H40" s="34"/>
      <c r="I40" s="32"/>
    </row>
    <row r="41" spans="1:9" s="15" customFormat="1" ht="15.75" customHeight="1" x14ac:dyDescent="0.25">
      <c r="A41" s="60">
        <f>COUNT($A$6:A40)+$A$6</f>
        <v>36</v>
      </c>
      <c r="B41" s="17" t="s">
        <v>118</v>
      </c>
      <c r="C41" s="18" t="s">
        <v>2</v>
      </c>
      <c r="D41" s="111">
        <v>106</v>
      </c>
      <c r="E41" s="56"/>
      <c r="F41" s="43">
        <f t="shared" si="13"/>
        <v>0</v>
      </c>
      <c r="H41" s="34"/>
      <c r="I41" s="32"/>
    </row>
    <row r="42" spans="1:9" s="15" customFormat="1" ht="15.75" customHeight="1" x14ac:dyDescent="0.25">
      <c r="A42" s="60">
        <f>COUNT($A$6:A41)+$A$6</f>
        <v>37</v>
      </c>
      <c r="B42" s="17" t="s">
        <v>117</v>
      </c>
      <c r="C42" s="18" t="s">
        <v>4</v>
      </c>
      <c r="D42" s="111">
        <v>1</v>
      </c>
      <c r="E42" s="56"/>
      <c r="F42" s="43">
        <f t="shared" si="13"/>
        <v>0</v>
      </c>
      <c r="H42" s="34"/>
      <c r="I42" s="32"/>
    </row>
    <row r="43" spans="1:9" s="15" customFormat="1" ht="15.75" customHeight="1" x14ac:dyDescent="0.25">
      <c r="A43" s="60">
        <f>COUNT($A$6:A42)+$A$6</f>
        <v>38</v>
      </c>
      <c r="B43" s="17" t="s">
        <v>121</v>
      </c>
      <c r="C43" s="18" t="s">
        <v>4</v>
      </c>
      <c r="D43" s="111">
        <v>1</v>
      </c>
      <c r="E43" s="56"/>
      <c r="F43" s="43">
        <f t="shared" si="13"/>
        <v>0</v>
      </c>
      <c r="H43" s="34"/>
      <c r="I43" s="32"/>
    </row>
    <row r="44" spans="1:9" s="15" customFormat="1" ht="15.75" customHeight="1" x14ac:dyDescent="0.25">
      <c r="A44" s="60">
        <f>COUNT($A$6:A43)+$A$6</f>
        <v>39</v>
      </c>
      <c r="B44" s="17" t="s">
        <v>122</v>
      </c>
      <c r="C44" s="18" t="s">
        <v>2</v>
      </c>
      <c r="D44" s="111">
        <v>350</v>
      </c>
      <c r="E44" s="56"/>
      <c r="F44" s="43">
        <f t="shared" si="13"/>
        <v>0</v>
      </c>
      <c r="H44" s="34"/>
      <c r="I44" s="32"/>
    </row>
    <row r="45" spans="1:9" s="15" customFormat="1" ht="15.75" customHeight="1" x14ac:dyDescent="0.25">
      <c r="A45" s="60">
        <f>COUNT($A$6:A44)+$A$6</f>
        <v>40</v>
      </c>
      <c r="B45" s="17" t="s">
        <v>123</v>
      </c>
      <c r="C45" s="18" t="s">
        <v>2</v>
      </c>
      <c r="D45" s="111">
        <v>153</v>
      </c>
      <c r="E45" s="56"/>
      <c r="F45" s="43">
        <f t="shared" si="13"/>
        <v>0</v>
      </c>
      <c r="H45" s="34"/>
      <c r="I45" s="32"/>
    </row>
    <row r="46" spans="1:9" s="15" customFormat="1" ht="15.75" customHeight="1" x14ac:dyDescent="0.25">
      <c r="A46" s="60">
        <f>COUNT($A$6:A45)+$A$6</f>
        <v>41</v>
      </c>
      <c r="B46" s="17" t="s">
        <v>124</v>
      </c>
      <c r="C46" s="18" t="s">
        <v>2</v>
      </c>
      <c r="D46" s="111">
        <v>106</v>
      </c>
      <c r="E46" s="56"/>
      <c r="F46" s="43">
        <f t="shared" ref="F46:F60" si="14">$D46*E46</f>
        <v>0</v>
      </c>
      <c r="H46" s="34"/>
      <c r="I46" s="32"/>
    </row>
    <row r="47" spans="1:9" s="15" customFormat="1" ht="15.75" customHeight="1" x14ac:dyDescent="0.25">
      <c r="A47" s="60">
        <f>COUNT($A$6:A46)+$A$6</f>
        <v>42</v>
      </c>
      <c r="B47" s="17" t="s">
        <v>125</v>
      </c>
      <c r="C47" s="18" t="s">
        <v>4</v>
      </c>
      <c r="D47" s="111">
        <v>1</v>
      </c>
      <c r="E47" s="56"/>
      <c r="F47" s="43">
        <f t="shared" si="14"/>
        <v>0</v>
      </c>
      <c r="H47" s="34"/>
      <c r="I47" s="32"/>
    </row>
    <row r="48" spans="1:9" s="15" customFormat="1" ht="15.75" customHeight="1" x14ac:dyDescent="0.25">
      <c r="A48" s="60">
        <f>COUNT($A$6:A47)+$A$6</f>
        <v>43</v>
      </c>
      <c r="B48" s="17" t="s">
        <v>126</v>
      </c>
      <c r="C48" s="18" t="s">
        <v>4</v>
      </c>
      <c r="D48" s="111">
        <v>1</v>
      </c>
      <c r="E48" s="56"/>
      <c r="F48" s="43">
        <f t="shared" si="14"/>
        <v>0</v>
      </c>
      <c r="H48" s="34"/>
      <c r="I48" s="32"/>
    </row>
    <row r="49" spans="1:9" s="15" customFormat="1" ht="15.75" customHeight="1" x14ac:dyDescent="0.25">
      <c r="A49" s="60">
        <f>COUNT($A$6:A48)+$A$6</f>
        <v>44</v>
      </c>
      <c r="B49" s="17" t="s">
        <v>127</v>
      </c>
      <c r="C49" s="18" t="s">
        <v>2</v>
      </c>
      <c r="D49" s="111">
        <v>350</v>
      </c>
      <c r="E49" s="56"/>
      <c r="F49" s="43">
        <f t="shared" si="14"/>
        <v>0</v>
      </c>
      <c r="H49" s="34"/>
      <c r="I49" s="32"/>
    </row>
    <row r="50" spans="1:9" s="15" customFormat="1" ht="15.75" customHeight="1" x14ac:dyDescent="0.25">
      <c r="A50" s="60">
        <f>COUNT($A$6:A49)+$A$6</f>
        <v>45</v>
      </c>
      <c r="B50" s="17" t="s">
        <v>128</v>
      </c>
      <c r="C50" s="18" t="s">
        <v>4</v>
      </c>
      <c r="D50" s="111">
        <v>6</v>
      </c>
      <c r="E50" s="56"/>
      <c r="F50" s="43">
        <f t="shared" si="14"/>
        <v>0</v>
      </c>
      <c r="H50" s="34"/>
      <c r="I50" s="32"/>
    </row>
    <row r="51" spans="1:9" s="15" customFormat="1" ht="15.75" customHeight="1" x14ac:dyDescent="0.25">
      <c r="A51" s="60">
        <f>COUNT($A$6:A50)+$A$6</f>
        <v>46</v>
      </c>
      <c r="B51" s="17" t="s">
        <v>129</v>
      </c>
      <c r="C51" s="18" t="s">
        <v>4</v>
      </c>
      <c r="D51" s="111">
        <v>20</v>
      </c>
      <c r="E51" s="56"/>
      <c r="F51" s="43">
        <f t="shared" si="14"/>
        <v>0</v>
      </c>
      <c r="H51" s="34"/>
      <c r="I51" s="32"/>
    </row>
    <row r="52" spans="1:9" s="15" customFormat="1" ht="15.75" customHeight="1" x14ac:dyDescent="0.25">
      <c r="A52" s="60">
        <f>COUNT($A$6:A51)+$A$6</f>
        <v>47</v>
      </c>
      <c r="B52" s="17" t="s">
        <v>130</v>
      </c>
      <c r="C52" s="18" t="s">
        <v>2</v>
      </c>
      <c r="D52" s="111">
        <v>768</v>
      </c>
      <c r="E52" s="56"/>
      <c r="F52" s="43">
        <f t="shared" si="14"/>
        <v>0</v>
      </c>
      <c r="H52" s="34"/>
      <c r="I52" s="32"/>
    </row>
    <row r="53" spans="1:9" s="15" customFormat="1" ht="15.75" customHeight="1" x14ac:dyDescent="0.25">
      <c r="A53" s="60">
        <f>COUNT($A$6:A52)+$A$6</f>
        <v>48</v>
      </c>
      <c r="B53" s="17" t="s">
        <v>131</v>
      </c>
      <c r="C53" s="18" t="s">
        <v>2</v>
      </c>
      <c r="D53" s="111">
        <v>76</v>
      </c>
      <c r="E53" s="56"/>
      <c r="F53" s="43">
        <f t="shared" si="14"/>
        <v>0</v>
      </c>
      <c r="H53" s="34"/>
      <c r="I53" s="32"/>
    </row>
    <row r="54" spans="1:9" s="15" customFormat="1" ht="15.75" customHeight="1" x14ac:dyDescent="0.25">
      <c r="A54" s="60">
        <f>COUNT($A$6:A53)+$A$6</f>
        <v>49</v>
      </c>
      <c r="B54" s="17" t="s">
        <v>132</v>
      </c>
      <c r="C54" s="18" t="s">
        <v>2</v>
      </c>
      <c r="D54" s="111">
        <v>228</v>
      </c>
      <c r="E54" s="56"/>
      <c r="F54" s="43">
        <f t="shared" si="14"/>
        <v>0</v>
      </c>
      <c r="H54" s="34"/>
      <c r="I54" s="32"/>
    </row>
    <row r="55" spans="1:9" s="15" customFormat="1" ht="15.75" customHeight="1" x14ac:dyDescent="0.25">
      <c r="A55" s="60">
        <f>COUNT($A$6:A54)+$A$6</f>
        <v>50</v>
      </c>
      <c r="B55" s="17" t="s">
        <v>133</v>
      </c>
      <c r="C55" s="18" t="s">
        <v>4</v>
      </c>
      <c r="D55" s="111">
        <v>1</v>
      </c>
      <c r="E55" s="56"/>
      <c r="F55" s="43">
        <f t="shared" si="14"/>
        <v>0</v>
      </c>
      <c r="H55" s="34"/>
      <c r="I55" s="32"/>
    </row>
    <row r="56" spans="1:9" s="15" customFormat="1" ht="15.75" customHeight="1" x14ac:dyDescent="0.25">
      <c r="A56" s="60">
        <f>COUNT($A$6:A55)+$A$6</f>
        <v>51</v>
      </c>
      <c r="B56" s="17" t="s">
        <v>134</v>
      </c>
      <c r="C56" s="18" t="s">
        <v>2</v>
      </c>
      <c r="D56" s="111">
        <v>350</v>
      </c>
      <c r="E56" s="56"/>
      <c r="F56" s="43">
        <f t="shared" si="14"/>
        <v>0</v>
      </c>
      <c r="H56" s="34"/>
      <c r="I56" s="32"/>
    </row>
    <row r="57" spans="1:9" s="15" customFormat="1" ht="15.75" customHeight="1" x14ac:dyDescent="0.25">
      <c r="A57" s="60">
        <f>COUNT($A$6:A56)+$A$6</f>
        <v>52</v>
      </c>
      <c r="B57" s="17" t="s">
        <v>135</v>
      </c>
      <c r="C57" s="18" t="s">
        <v>2</v>
      </c>
      <c r="D57" s="111">
        <v>153</v>
      </c>
      <c r="E57" s="56"/>
      <c r="F57" s="43">
        <f t="shared" si="14"/>
        <v>0</v>
      </c>
      <c r="H57" s="34"/>
      <c r="I57" s="32"/>
    </row>
    <row r="58" spans="1:9" s="15" customFormat="1" ht="15.75" customHeight="1" x14ac:dyDescent="0.25">
      <c r="A58" s="60">
        <f>COUNT($A$6:A57)+$A$6</f>
        <v>53</v>
      </c>
      <c r="B58" s="17" t="s">
        <v>136</v>
      </c>
      <c r="C58" s="18" t="s">
        <v>2</v>
      </c>
      <c r="D58" s="111">
        <v>106</v>
      </c>
      <c r="E58" s="56"/>
      <c r="F58" s="43">
        <f t="shared" si="14"/>
        <v>0</v>
      </c>
      <c r="H58" s="34"/>
      <c r="I58" s="32"/>
    </row>
    <row r="59" spans="1:9" s="15" customFormat="1" ht="15.75" customHeight="1" x14ac:dyDescent="0.25">
      <c r="A59" s="60">
        <f>COUNT($A$6:A58)+$A$6</f>
        <v>54</v>
      </c>
      <c r="B59" s="17" t="s">
        <v>137</v>
      </c>
      <c r="C59" s="18" t="s">
        <v>4</v>
      </c>
      <c r="D59" s="111">
        <v>1</v>
      </c>
      <c r="E59" s="56"/>
      <c r="F59" s="43">
        <f t="shared" si="14"/>
        <v>0</v>
      </c>
      <c r="H59" s="34"/>
      <c r="I59" s="32"/>
    </row>
    <row r="60" spans="1:9" s="15" customFormat="1" ht="15.75" customHeight="1" x14ac:dyDescent="0.25">
      <c r="A60" s="60">
        <f>COUNT($A$6:A59)+$A$6</f>
        <v>55</v>
      </c>
      <c r="B60" s="17" t="s">
        <v>138</v>
      </c>
      <c r="C60" s="18" t="s">
        <v>4</v>
      </c>
      <c r="D60" s="111">
        <v>1</v>
      </c>
      <c r="E60" s="56"/>
      <c r="F60" s="43">
        <f t="shared" si="14"/>
        <v>0</v>
      </c>
      <c r="H60" s="34"/>
      <c r="I60" s="32"/>
    </row>
    <row r="61" spans="1:9" s="15" customFormat="1" ht="15.75" customHeight="1" x14ac:dyDescent="0.25">
      <c r="A61" s="60">
        <f>COUNT($A$6:A60)+$A$6</f>
        <v>56</v>
      </c>
      <c r="B61" s="17" t="s">
        <v>139</v>
      </c>
      <c r="C61" s="18" t="s">
        <v>4</v>
      </c>
      <c r="D61" s="111">
        <v>1</v>
      </c>
      <c r="E61" s="56"/>
      <c r="F61" s="43">
        <f t="shared" ref="F61:F66" si="15">$D61*E61</f>
        <v>0</v>
      </c>
      <c r="H61" s="34"/>
      <c r="I61" s="32"/>
    </row>
    <row r="62" spans="1:9" s="15" customFormat="1" ht="15.75" customHeight="1" x14ac:dyDescent="0.25">
      <c r="A62" s="60">
        <f>COUNT($A$6:A61)+$A$6</f>
        <v>57</v>
      </c>
      <c r="B62" s="17" t="s">
        <v>140</v>
      </c>
      <c r="C62" s="18" t="s">
        <v>4</v>
      </c>
      <c r="D62" s="111">
        <v>2</v>
      </c>
      <c r="E62" s="56"/>
      <c r="F62" s="43">
        <f t="shared" si="15"/>
        <v>0</v>
      </c>
      <c r="H62" s="34"/>
      <c r="I62" s="32"/>
    </row>
    <row r="63" spans="1:9" s="15" customFormat="1" ht="15.75" customHeight="1" x14ac:dyDescent="0.25">
      <c r="A63" s="60">
        <f>COUNT($A$6:A62)+$A$6</f>
        <v>58</v>
      </c>
      <c r="B63" s="17" t="s">
        <v>141</v>
      </c>
      <c r="C63" s="18" t="s">
        <v>4</v>
      </c>
      <c r="D63" s="111">
        <v>2</v>
      </c>
      <c r="E63" s="56"/>
      <c r="F63" s="43">
        <f t="shared" si="15"/>
        <v>0</v>
      </c>
      <c r="H63" s="34"/>
      <c r="I63" s="32"/>
    </row>
    <row r="64" spans="1:9" s="15" customFormat="1" ht="15.75" customHeight="1" x14ac:dyDescent="0.25">
      <c r="A64" s="60">
        <f>COUNT($A$6:A63)+$A$6</f>
        <v>59</v>
      </c>
      <c r="B64" s="17" t="s">
        <v>142</v>
      </c>
      <c r="C64" s="18" t="s">
        <v>4</v>
      </c>
      <c r="D64" s="111">
        <v>2</v>
      </c>
      <c r="E64" s="56"/>
      <c r="F64" s="43">
        <f t="shared" si="15"/>
        <v>0</v>
      </c>
      <c r="H64" s="34"/>
      <c r="I64" s="32"/>
    </row>
    <row r="65" spans="1:9" s="15" customFormat="1" ht="15.75" customHeight="1" x14ac:dyDescent="0.25">
      <c r="A65" s="60">
        <f>COUNT($A$6:A64)+$A$6</f>
        <v>60</v>
      </c>
      <c r="B65" s="17" t="s">
        <v>145</v>
      </c>
      <c r="C65" s="18" t="s">
        <v>4</v>
      </c>
      <c r="D65" s="111">
        <v>11</v>
      </c>
      <c r="E65" s="56"/>
      <c r="F65" s="43">
        <f t="shared" si="15"/>
        <v>0</v>
      </c>
      <c r="H65" s="34"/>
      <c r="I65" s="32"/>
    </row>
    <row r="66" spans="1:9" s="15" customFormat="1" ht="15.75" customHeight="1" x14ac:dyDescent="0.25">
      <c r="A66" s="60">
        <f>COUNT($A$6:A65)+$A$6</f>
        <v>61</v>
      </c>
      <c r="B66" s="17" t="s">
        <v>144</v>
      </c>
      <c r="C66" s="18" t="s">
        <v>4</v>
      </c>
      <c r="D66" s="111">
        <v>1</v>
      </c>
      <c r="E66" s="56"/>
      <c r="F66" s="43">
        <f t="shared" si="15"/>
        <v>0</v>
      </c>
      <c r="H66" s="34"/>
      <c r="I66" s="32"/>
    </row>
    <row r="67" spans="1:9" s="15" customFormat="1" ht="15.75" customHeight="1" x14ac:dyDescent="0.25">
      <c r="A67" s="60">
        <f>COUNT($A$6:A66)+$A$6</f>
        <v>62</v>
      </c>
      <c r="B67" s="17" t="s">
        <v>143</v>
      </c>
      <c r="C67" s="18" t="s">
        <v>4</v>
      </c>
      <c r="D67" s="111">
        <v>2</v>
      </c>
      <c r="E67" s="56"/>
      <c r="F67" s="43">
        <f t="shared" ref="F67:F72" si="16">$D67*E67</f>
        <v>0</v>
      </c>
      <c r="H67" s="34"/>
      <c r="I67" s="32"/>
    </row>
    <row r="68" spans="1:9" s="15" customFormat="1" ht="15.75" customHeight="1" x14ac:dyDescent="0.25">
      <c r="A68" s="60">
        <f>COUNT($A$6:A67)+$A$6</f>
        <v>63</v>
      </c>
      <c r="B68" s="17" t="s">
        <v>146</v>
      </c>
      <c r="C68" s="18" t="s">
        <v>2</v>
      </c>
      <c r="D68" s="111">
        <v>465</v>
      </c>
      <c r="E68" s="56"/>
      <c r="F68" s="43">
        <f t="shared" si="16"/>
        <v>0</v>
      </c>
      <c r="H68" s="34"/>
      <c r="I68" s="32"/>
    </row>
    <row r="69" spans="1:9" s="15" customFormat="1" ht="15.75" customHeight="1" x14ac:dyDescent="0.25">
      <c r="A69" s="60">
        <f>COUNT($A$6:A68)+$A$6</f>
        <v>64</v>
      </c>
      <c r="B69" s="17" t="s">
        <v>147</v>
      </c>
      <c r="C69" s="18" t="s">
        <v>2</v>
      </c>
      <c r="D69" s="111">
        <v>135</v>
      </c>
      <c r="E69" s="56"/>
      <c r="F69" s="43">
        <f t="shared" si="16"/>
        <v>0</v>
      </c>
      <c r="H69" s="34"/>
      <c r="I69" s="32"/>
    </row>
    <row r="70" spans="1:9" s="15" customFormat="1" ht="15.75" customHeight="1" x14ac:dyDescent="0.25">
      <c r="A70" s="60">
        <f>COUNT($A$6:A69)+$A$6</f>
        <v>65</v>
      </c>
      <c r="B70" s="17" t="s">
        <v>148</v>
      </c>
      <c r="C70" s="18" t="s">
        <v>4</v>
      </c>
      <c r="D70" s="111">
        <v>1</v>
      </c>
      <c r="E70" s="56"/>
      <c r="F70" s="43">
        <f t="shared" si="16"/>
        <v>0</v>
      </c>
      <c r="H70" s="34"/>
      <c r="I70" s="32"/>
    </row>
    <row r="71" spans="1:9" s="15" customFormat="1" ht="15.75" customHeight="1" x14ac:dyDescent="0.25">
      <c r="A71" s="60">
        <f>COUNT($A$6:A70)+$A$6</f>
        <v>66</v>
      </c>
      <c r="B71" s="17" t="s">
        <v>149</v>
      </c>
      <c r="C71" s="18" t="s">
        <v>4</v>
      </c>
      <c r="D71" s="111">
        <v>1</v>
      </c>
      <c r="E71" s="56"/>
      <c r="F71" s="43">
        <f t="shared" si="16"/>
        <v>0</v>
      </c>
      <c r="H71" s="34"/>
      <c r="I71" s="32"/>
    </row>
    <row r="72" spans="1:9" s="15" customFormat="1" ht="15.75" customHeight="1" x14ac:dyDescent="0.25">
      <c r="A72" s="60">
        <f>COUNT($A$6:A71)+$A$6</f>
        <v>67</v>
      </c>
      <c r="B72" s="17" t="s">
        <v>150</v>
      </c>
      <c r="C72" s="18" t="s">
        <v>4</v>
      </c>
      <c r="D72" s="111">
        <v>1</v>
      </c>
      <c r="E72" s="56"/>
      <c r="F72" s="43">
        <f t="shared" si="16"/>
        <v>0</v>
      </c>
      <c r="H72" s="34"/>
      <c r="I72" s="32"/>
    </row>
    <row r="73" spans="1:9" s="15" customFormat="1" ht="15.75" customHeight="1" x14ac:dyDescent="0.25">
      <c r="A73" s="60">
        <f>COUNT($A$6:A72)+$A$6</f>
        <v>68</v>
      </c>
      <c r="B73" s="17" t="s">
        <v>153</v>
      </c>
      <c r="C73" s="18" t="s">
        <v>151</v>
      </c>
      <c r="D73" s="111">
        <v>1</v>
      </c>
      <c r="E73" s="56"/>
      <c r="F73" s="43">
        <f t="shared" ref="F73:F74" si="17">$D73*E73</f>
        <v>0</v>
      </c>
      <c r="H73" s="34"/>
      <c r="I73" s="32"/>
    </row>
    <row r="74" spans="1:9" s="15" customFormat="1" ht="15.75" customHeight="1" thickBot="1" x14ac:dyDescent="0.3">
      <c r="A74" s="60">
        <f>COUNT($A$6:A73)+$A$6</f>
        <v>69</v>
      </c>
      <c r="B74" s="17" t="s">
        <v>152</v>
      </c>
      <c r="C74" s="18" t="s">
        <v>4</v>
      </c>
      <c r="D74" s="111">
        <v>1</v>
      </c>
      <c r="E74" s="56"/>
      <c r="F74" s="43">
        <f t="shared" si="17"/>
        <v>0</v>
      </c>
      <c r="H74" s="34"/>
      <c r="I74" s="32"/>
    </row>
    <row r="75" spans="1:9" s="15" customFormat="1" ht="15.75" customHeight="1" x14ac:dyDescent="0.25">
      <c r="A75" s="46">
        <f>COUNT($A$6:A35)+$A$6</f>
        <v>31</v>
      </c>
      <c r="B75" s="105" t="s">
        <v>43</v>
      </c>
      <c r="C75" s="106"/>
      <c r="D75" s="107"/>
      <c r="E75" s="41" t="s">
        <v>44</v>
      </c>
      <c r="F75" s="47">
        <f>SUM(F76,F84,F91,F99)</f>
        <v>0</v>
      </c>
      <c r="H75" s="34"/>
      <c r="I75" s="32"/>
    </row>
    <row r="76" spans="1:9" s="15" customFormat="1" ht="15.75" customHeight="1" x14ac:dyDescent="0.25">
      <c r="A76" s="60">
        <f>COUNT($A$6:A75)+$A$6</f>
        <v>71</v>
      </c>
      <c r="B76" s="44" t="s">
        <v>76</v>
      </c>
      <c r="C76" s="45"/>
      <c r="D76" s="84"/>
      <c r="E76" s="64" t="s">
        <v>44</v>
      </c>
      <c r="F76" s="59">
        <f>SUM(F77:F83)</f>
        <v>0</v>
      </c>
      <c r="H76" s="34"/>
      <c r="I76" s="32"/>
    </row>
    <row r="77" spans="1:9" s="15" customFormat="1" ht="15.75" customHeight="1" x14ac:dyDescent="0.25">
      <c r="A77" s="60">
        <f>COUNT($A$6:A76)+$A$6</f>
        <v>72</v>
      </c>
      <c r="B77" s="17" t="s">
        <v>83</v>
      </c>
      <c r="C77" s="18" t="s">
        <v>4</v>
      </c>
      <c r="D77" s="82">
        <v>1</v>
      </c>
      <c r="E77" s="56"/>
      <c r="F77" s="43">
        <f t="shared" ref="F77:F82" si="18">$D77*E77</f>
        <v>0</v>
      </c>
      <c r="H77" s="34"/>
      <c r="I77" s="32"/>
    </row>
    <row r="78" spans="1:9" s="15" customFormat="1" ht="15.75" customHeight="1" x14ac:dyDescent="0.25">
      <c r="A78" s="60">
        <f>COUNT($A$6:A77)+$A$6</f>
        <v>73</v>
      </c>
      <c r="B78" s="17" t="s">
        <v>84</v>
      </c>
      <c r="C78" s="18" t="s">
        <v>4</v>
      </c>
      <c r="D78" s="82">
        <v>1</v>
      </c>
      <c r="E78" s="56"/>
      <c r="F78" s="43">
        <f t="shared" si="18"/>
        <v>0</v>
      </c>
      <c r="H78" s="34"/>
      <c r="I78" s="32"/>
    </row>
    <row r="79" spans="1:9" ht="15.75" customHeight="1" x14ac:dyDescent="0.25">
      <c r="A79" s="60">
        <f>COUNT($A$6:A78)+$A$6</f>
        <v>74</v>
      </c>
      <c r="B79" s="17" t="s">
        <v>85</v>
      </c>
      <c r="C79" s="18" t="s">
        <v>4</v>
      </c>
      <c r="D79" s="82">
        <v>1</v>
      </c>
      <c r="E79" s="56"/>
      <c r="F79" s="43">
        <f t="shared" si="18"/>
        <v>0</v>
      </c>
      <c r="H79" s="34"/>
      <c r="I79" s="32"/>
    </row>
    <row r="80" spans="1:9" ht="15.75" customHeight="1" x14ac:dyDescent="0.25">
      <c r="A80" s="60">
        <f>COUNT($A$6:A79)+$A$6</f>
        <v>75</v>
      </c>
      <c r="B80" s="17" t="s">
        <v>82</v>
      </c>
      <c r="C80" s="18" t="s">
        <v>2</v>
      </c>
      <c r="D80" s="82">
        <v>63</v>
      </c>
      <c r="E80" s="56"/>
      <c r="F80" s="43">
        <f t="shared" si="18"/>
        <v>0</v>
      </c>
      <c r="H80" s="34"/>
      <c r="I80" s="32"/>
    </row>
    <row r="81" spans="1:9" ht="15.75" customHeight="1" x14ac:dyDescent="0.25">
      <c r="A81" s="60">
        <f>COUNT($A$6:A80)+$A$6</f>
        <v>76</v>
      </c>
      <c r="B81" s="17" t="s">
        <v>86</v>
      </c>
      <c r="C81" s="18" t="s">
        <v>2</v>
      </c>
      <c r="D81" s="108">
        <v>51.5</v>
      </c>
      <c r="E81" s="56"/>
      <c r="F81" s="43">
        <f t="shared" ref="F81" si="19">$D81*E81</f>
        <v>0</v>
      </c>
      <c r="H81" s="34"/>
      <c r="I81" s="32"/>
    </row>
    <row r="82" spans="1:9" ht="15.75" customHeight="1" x14ac:dyDescent="0.25">
      <c r="A82" s="60">
        <f>COUNT($A$6:A81)+$A$6</f>
        <v>77</v>
      </c>
      <c r="B82" s="17" t="s">
        <v>104</v>
      </c>
      <c r="C82" s="18" t="s">
        <v>0</v>
      </c>
      <c r="D82" s="82">
        <v>1.5</v>
      </c>
      <c r="E82" s="56"/>
      <c r="F82" s="43">
        <f t="shared" si="18"/>
        <v>0</v>
      </c>
      <c r="H82" s="34"/>
      <c r="I82" s="32"/>
    </row>
    <row r="83" spans="1:9" ht="15.75" customHeight="1" x14ac:dyDescent="0.25">
      <c r="A83" s="60">
        <f>COUNT($A$6:A82)+$A$6</f>
        <v>78</v>
      </c>
      <c r="B83" s="17" t="s">
        <v>5</v>
      </c>
      <c r="C83" s="18" t="s">
        <v>2</v>
      </c>
      <c r="D83" s="82">
        <v>113</v>
      </c>
      <c r="E83" s="56"/>
      <c r="F83" s="43">
        <f t="shared" ref="F83" si="20">$D83*E83</f>
        <v>0</v>
      </c>
      <c r="H83" s="34"/>
      <c r="I83" s="32"/>
    </row>
    <row r="84" spans="1:9" ht="15.75" customHeight="1" x14ac:dyDescent="0.25">
      <c r="A84" s="60">
        <f>COUNT($A$6:A83)+$A$6</f>
        <v>79</v>
      </c>
      <c r="B84" s="44" t="s">
        <v>77</v>
      </c>
      <c r="C84" s="45"/>
      <c r="D84" s="84"/>
      <c r="E84" s="64" t="s">
        <v>44</v>
      </c>
      <c r="F84" s="59">
        <f>SUM(F85:F90)</f>
        <v>0</v>
      </c>
      <c r="H84" s="34"/>
      <c r="I84" s="32"/>
    </row>
    <row r="85" spans="1:9" ht="15.75" customHeight="1" x14ac:dyDescent="0.25">
      <c r="A85" s="60">
        <f>COUNT($A$6:A84)+$A$6</f>
        <v>80</v>
      </c>
      <c r="B85" s="17" t="s">
        <v>79</v>
      </c>
      <c r="C85" s="18" t="s">
        <v>0</v>
      </c>
      <c r="D85" s="82">
        <v>725</v>
      </c>
      <c r="E85" s="56"/>
      <c r="F85" s="43">
        <f t="shared" ref="F85" si="21">$D85*E85</f>
        <v>0</v>
      </c>
      <c r="H85" s="34"/>
      <c r="I85" s="32"/>
    </row>
    <row r="86" spans="1:9" ht="15.75" customHeight="1" x14ac:dyDescent="0.25">
      <c r="A86" s="60">
        <f>COUNT($A$6:A85)+$A$6</f>
        <v>81</v>
      </c>
      <c r="B86" s="17" t="s">
        <v>87</v>
      </c>
      <c r="C86" s="18" t="s">
        <v>0</v>
      </c>
      <c r="D86" s="82">
        <v>7.5</v>
      </c>
      <c r="E86" s="56"/>
      <c r="F86" s="43">
        <f t="shared" ref="F86:F90" si="22">$D86*E86</f>
        <v>0</v>
      </c>
      <c r="H86" s="34"/>
      <c r="I86" s="32"/>
    </row>
    <row r="87" spans="1:9" ht="15.75" customHeight="1" x14ac:dyDescent="0.25">
      <c r="A87" s="61">
        <f>COUNT($A$6:A86)+$A$6</f>
        <v>82</v>
      </c>
      <c r="B87" s="17" t="s">
        <v>88</v>
      </c>
      <c r="C87" s="20" t="s">
        <v>0</v>
      </c>
      <c r="D87" s="85">
        <v>2</v>
      </c>
      <c r="E87" s="56"/>
      <c r="F87" s="43">
        <f t="shared" si="22"/>
        <v>0</v>
      </c>
      <c r="H87" s="34"/>
      <c r="I87" s="32"/>
    </row>
    <row r="88" spans="1:9" ht="15.75" customHeight="1" x14ac:dyDescent="0.25">
      <c r="A88" s="61">
        <f>COUNT($A$6:A87)+$A$6</f>
        <v>83</v>
      </c>
      <c r="B88" s="17" t="s">
        <v>55</v>
      </c>
      <c r="C88" s="20" t="s">
        <v>1</v>
      </c>
      <c r="D88" s="85">
        <v>145</v>
      </c>
      <c r="E88" s="57"/>
      <c r="F88" s="43">
        <f t="shared" si="22"/>
        <v>0</v>
      </c>
      <c r="H88" s="34"/>
      <c r="I88" s="32"/>
    </row>
    <row r="89" spans="1:9" ht="15.75" customHeight="1" x14ac:dyDescent="0.25">
      <c r="A89" s="61">
        <f>COUNT($A$6:A88)+$A$6</f>
        <v>84</v>
      </c>
      <c r="B89" s="17" t="s">
        <v>92</v>
      </c>
      <c r="C89" s="20" t="s">
        <v>2</v>
      </c>
      <c r="D89" s="85">
        <v>100</v>
      </c>
      <c r="E89" s="57"/>
      <c r="F89" s="43">
        <f t="shared" si="22"/>
        <v>0</v>
      </c>
      <c r="H89" s="34"/>
      <c r="I89" s="32"/>
    </row>
    <row r="90" spans="1:9" ht="15.75" customHeight="1" x14ac:dyDescent="0.25">
      <c r="A90" s="61">
        <f>COUNT($A$6:A89)+$A$6</f>
        <v>85</v>
      </c>
      <c r="B90" s="17" t="s">
        <v>89</v>
      </c>
      <c r="C90" s="20" t="s">
        <v>1</v>
      </c>
      <c r="D90" s="85">
        <v>47</v>
      </c>
      <c r="E90" s="57"/>
      <c r="F90" s="43">
        <f t="shared" si="22"/>
        <v>0</v>
      </c>
      <c r="H90" s="34"/>
      <c r="I90" s="32"/>
    </row>
    <row r="91" spans="1:9" ht="15.75" customHeight="1" x14ac:dyDescent="0.25">
      <c r="A91" s="61">
        <f>COUNT($A$6:A90)+$A$6</f>
        <v>86</v>
      </c>
      <c r="B91" s="44" t="s">
        <v>78</v>
      </c>
      <c r="C91" s="99"/>
      <c r="D91" s="100"/>
      <c r="E91" s="64" t="s">
        <v>44</v>
      </c>
      <c r="F91" s="59">
        <f>SUM(F92:F98)</f>
        <v>0</v>
      </c>
      <c r="H91" s="34"/>
      <c r="I91" s="32"/>
    </row>
    <row r="92" spans="1:9" ht="15.75" customHeight="1" x14ac:dyDescent="0.25">
      <c r="A92" s="61">
        <f>COUNT($A$6:A91)+$A$6</f>
        <v>87</v>
      </c>
      <c r="B92" s="17" t="s">
        <v>79</v>
      </c>
      <c r="C92" s="18" t="s">
        <v>0</v>
      </c>
      <c r="D92" s="85">
        <v>925</v>
      </c>
      <c r="E92" s="57"/>
      <c r="F92" s="43">
        <f t="shared" ref="F92:F97" si="23">$D92*E92</f>
        <v>0</v>
      </c>
      <c r="H92" s="50"/>
      <c r="I92" s="51"/>
    </row>
    <row r="93" spans="1:9" ht="15.75" customHeight="1" x14ac:dyDescent="0.25">
      <c r="A93" s="61">
        <f>COUNT($A$6:A92)+$A$6</f>
        <v>88</v>
      </c>
      <c r="B93" s="17" t="s">
        <v>86</v>
      </c>
      <c r="C93" s="20" t="s">
        <v>2</v>
      </c>
      <c r="D93" s="85">
        <v>100</v>
      </c>
      <c r="E93" s="57"/>
      <c r="F93" s="43">
        <f t="shared" si="23"/>
        <v>0</v>
      </c>
      <c r="H93" s="34"/>
      <c r="I93" s="32"/>
    </row>
    <row r="94" spans="1:9" ht="15.75" customHeight="1" x14ac:dyDescent="0.25">
      <c r="A94" s="61">
        <f>COUNT($A$6:A93)+$A$6</f>
        <v>89</v>
      </c>
      <c r="B94" s="17" t="s">
        <v>92</v>
      </c>
      <c r="C94" s="20" t="s">
        <v>2</v>
      </c>
      <c r="D94" s="85">
        <f>39+40</f>
        <v>79</v>
      </c>
      <c r="E94" s="57"/>
      <c r="F94" s="43">
        <f t="shared" si="23"/>
        <v>0</v>
      </c>
      <c r="H94" s="34"/>
      <c r="I94" s="32"/>
    </row>
    <row r="95" spans="1:9" ht="15.75" customHeight="1" x14ac:dyDescent="0.25">
      <c r="A95" s="61">
        <f>COUNT($A$6:A94)+$A$6</f>
        <v>90</v>
      </c>
      <c r="B95" s="17" t="s">
        <v>104</v>
      </c>
      <c r="C95" s="20" t="s">
        <v>0</v>
      </c>
      <c r="D95" s="85">
        <v>1.5</v>
      </c>
      <c r="E95" s="57"/>
      <c r="F95" s="43">
        <f t="shared" ref="F95" si="24">$D95*E95</f>
        <v>0</v>
      </c>
      <c r="H95" s="34"/>
      <c r="I95" s="32"/>
    </row>
    <row r="96" spans="1:9" ht="15.75" customHeight="1" x14ac:dyDescent="0.25">
      <c r="A96" s="61">
        <f>COUNT($A$6:A95)+$A$6</f>
        <v>91</v>
      </c>
      <c r="B96" s="17" t="s">
        <v>87</v>
      </c>
      <c r="C96" s="20" t="s">
        <v>0</v>
      </c>
      <c r="D96" s="85">
        <v>4.5</v>
      </c>
      <c r="E96" s="57"/>
      <c r="F96" s="43">
        <f t="shared" si="23"/>
        <v>0</v>
      </c>
      <c r="H96" s="34"/>
      <c r="I96" s="32"/>
    </row>
    <row r="97" spans="1:12" ht="15.75" customHeight="1" x14ac:dyDescent="0.25">
      <c r="A97" s="61">
        <f>COUNT($A$6:A96)+$A$6</f>
        <v>92</v>
      </c>
      <c r="B97" s="19" t="s">
        <v>55</v>
      </c>
      <c r="C97" s="20" t="s">
        <v>1</v>
      </c>
      <c r="D97" s="85">
        <f>215+296+311+334+75</f>
        <v>1231</v>
      </c>
      <c r="E97" s="57"/>
      <c r="F97" s="62">
        <f t="shared" si="23"/>
        <v>0</v>
      </c>
      <c r="H97" s="34"/>
      <c r="I97" s="32"/>
    </row>
    <row r="98" spans="1:12" ht="15.75" customHeight="1" x14ac:dyDescent="0.25">
      <c r="A98" s="61">
        <f>COUNT($A$6:A97)+$A$6</f>
        <v>93</v>
      </c>
      <c r="B98" s="19" t="s">
        <v>5</v>
      </c>
      <c r="C98" s="20" t="s">
        <v>2</v>
      </c>
      <c r="D98" s="85">
        <v>100</v>
      </c>
      <c r="E98" s="57"/>
      <c r="F98" s="62">
        <f t="shared" ref="F98" si="25">$D98*E98</f>
        <v>0</v>
      </c>
      <c r="H98" s="34"/>
      <c r="I98" s="32"/>
    </row>
    <row r="99" spans="1:12" ht="15.75" customHeight="1" x14ac:dyDescent="0.25">
      <c r="A99" s="61">
        <f>COUNT($A$6:A98)+$A$6</f>
        <v>94</v>
      </c>
      <c r="B99" s="98" t="s">
        <v>90</v>
      </c>
      <c r="C99" s="99"/>
      <c r="D99" s="100"/>
      <c r="E99" s="101" t="s">
        <v>44</v>
      </c>
      <c r="F99" s="102">
        <f>SUM(F100:F102)</f>
        <v>0</v>
      </c>
      <c r="H99" s="34"/>
      <c r="I99" s="32"/>
    </row>
    <row r="100" spans="1:12" ht="15.75" customHeight="1" x14ac:dyDescent="0.25">
      <c r="A100" s="61">
        <f>COUNT($A$6:A99)+$A$6</f>
        <v>95</v>
      </c>
      <c r="B100" s="17" t="s">
        <v>79</v>
      </c>
      <c r="C100" s="18" t="s">
        <v>0</v>
      </c>
      <c r="D100" s="85">
        <v>34</v>
      </c>
      <c r="E100" s="57"/>
      <c r="F100" s="43">
        <f t="shared" ref="F100:F101" si="26">$D100*E100</f>
        <v>0</v>
      </c>
      <c r="H100" s="34"/>
      <c r="I100" s="32"/>
    </row>
    <row r="101" spans="1:12" ht="15.75" customHeight="1" x14ac:dyDescent="0.25">
      <c r="A101" s="61">
        <f>COUNT($A$6:A100)+$A$6</f>
        <v>96</v>
      </c>
      <c r="B101" s="17" t="s">
        <v>55</v>
      </c>
      <c r="C101" s="18" t="s">
        <v>1</v>
      </c>
      <c r="D101" s="85">
        <v>120</v>
      </c>
      <c r="E101" s="57"/>
      <c r="F101" s="43">
        <f t="shared" si="26"/>
        <v>0</v>
      </c>
      <c r="H101" s="34"/>
      <c r="I101" s="32"/>
    </row>
    <row r="102" spans="1:12" ht="15.75" customHeight="1" thickBot="1" x14ac:dyDescent="0.3">
      <c r="A102" s="61">
        <f>COUNT($A$6:A101)+$A$6</f>
        <v>97</v>
      </c>
      <c r="B102" s="19" t="s">
        <v>91</v>
      </c>
      <c r="C102" s="20" t="s">
        <v>1</v>
      </c>
      <c r="D102" s="85">
        <v>21</v>
      </c>
      <c r="E102" s="57"/>
      <c r="F102" s="43">
        <f t="shared" ref="F102" si="27">$D102*E102</f>
        <v>0</v>
      </c>
      <c r="H102" s="34"/>
      <c r="I102" s="32"/>
    </row>
    <row r="103" spans="1:12" ht="15.75" customHeight="1" x14ac:dyDescent="0.25">
      <c r="A103" s="96">
        <f>COUNT($A$6:A102)+$A$6</f>
        <v>98</v>
      </c>
      <c r="B103" s="39" t="s">
        <v>45</v>
      </c>
      <c r="C103" s="40"/>
      <c r="D103" s="88"/>
      <c r="E103" s="41" t="s">
        <v>44</v>
      </c>
      <c r="F103" s="47">
        <f>SUM(F104:F119)</f>
        <v>0</v>
      </c>
      <c r="H103" s="34"/>
      <c r="I103" s="32"/>
    </row>
    <row r="104" spans="1:12" ht="15.75" customHeight="1" x14ac:dyDescent="0.25">
      <c r="A104" s="61">
        <f>COUNT($A$6:A103)+$A$6</f>
        <v>99</v>
      </c>
      <c r="B104" s="8" t="s">
        <v>56</v>
      </c>
      <c r="C104" s="9" t="s">
        <v>2</v>
      </c>
      <c r="D104" s="78">
        <v>1596</v>
      </c>
      <c r="E104" s="56"/>
      <c r="F104" s="43">
        <f t="shared" ref="F104:F119" si="28">$D104*E104</f>
        <v>0</v>
      </c>
      <c r="H104" s="34"/>
      <c r="I104" s="32"/>
    </row>
    <row r="105" spans="1:12" ht="15.75" customHeight="1" x14ac:dyDescent="0.25">
      <c r="A105" s="61">
        <f>COUNT($A$6:A104)+$A$6</f>
        <v>100</v>
      </c>
      <c r="B105" s="8" t="s">
        <v>57</v>
      </c>
      <c r="C105" s="9" t="s">
        <v>2</v>
      </c>
      <c r="D105" s="78">
        <v>254</v>
      </c>
      <c r="E105" s="56"/>
      <c r="F105" s="43">
        <f t="shared" si="28"/>
        <v>0</v>
      </c>
      <c r="H105" s="34"/>
      <c r="I105" s="32"/>
      <c r="L105" s="63"/>
    </row>
    <row r="106" spans="1:12" ht="15.75" customHeight="1" x14ac:dyDescent="0.25">
      <c r="A106" s="61">
        <f>COUNT($A$6:A105)+$A$6</f>
        <v>101</v>
      </c>
      <c r="B106" s="8" t="s">
        <v>28</v>
      </c>
      <c r="C106" s="9" t="s">
        <v>4</v>
      </c>
      <c r="D106" s="78">
        <v>4</v>
      </c>
      <c r="E106" s="56"/>
      <c r="F106" s="43">
        <f t="shared" si="28"/>
        <v>0</v>
      </c>
      <c r="H106" s="34"/>
      <c r="I106" s="32"/>
    </row>
    <row r="107" spans="1:12" ht="15.75" customHeight="1" x14ac:dyDescent="0.25">
      <c r="A107" s="61">
        <f>COUNT($A$6:A106)+$A$6</f>
        <v>102</v>
      </c>
      <c r="B107" s="8" t="s">
        <v>29</v>
      </c>
      <c r="C107" s="9" t="s">
        <v>4</v>
      </c>
      <c r="D107" s="78">
        <v>1</v>
      </c>
      <c r="E107" s="56"/>
      <c r="F107" s="43">
        <f t="shared" si="28"/>
        <v>0</v>
      </c>
      <c r="H107" s="34"/>
      <c r="I107" s="32"/>
    </row>
    <row r="108" spans="1:12" ht="15.75" customHeight="1" x14ac:dyDescent="0.25">
      <c r="A108" s="61">
        <f>COUNT($A$6:A107)+$A$6</f>
        <v>103</v>
      </c>
      <c r="B108" s="8" t="s">
        <v>26</v>
      </c>
      <c r="C108" s="9" t="s">
        <v>4</v>
      </c>
      <c r="D108" s="78">
        <v>24</v>
      </c>
      <c r="E108" s="56"/>
      <c r="F108" s="43">
        <f t="shared" si="28"/>
        <v>0</v>
      </c>
      <c r="H108" s="34"/>
      <c r="I108" s="32"/>
    </row>
    <row r="109" spans="1:12" ht="15.75" customHeight="1" x14ac:dyDescent="0.25">
      <c r="A109" s="61">
        <f>COUNT($A$6:A108)+$A$6</f>
        <v>104</v>
      </c>
      <c r="B109" s="8" t="s">
        <v>25</v>
      </c>
      <c r="C109" s="9" t="s">
        <v>4</v>
      </c>
      <c r="D109" s="78">
        <v>28</v>
      </c>
      <c r="E109" s="56"/>
      <c r="F109" s="43">
        <f t="shared" si="28"/>
        <v>0</v>
      </c>
      <c r="H109" s="34"/>
      <c r="I109" s="32"/>
    </row>
    <row r="110" spans="1:12" ht="15.75" customHeight="1" x14ac:dyDescent="0.25">
      <c r="A110" s="61">
        <f>COUNT($A$6:A109)+$A$6</f>
        <v>105</v>
      </c>
      <c r="B110" s="8" t="s">
        <v>51</v>
      </c>
      <c r="C110" s="9" t="s">
        <v>4</v>
      </c>
      <c r="D110" s="78">
        <v>1</v>
      </c>
      <c r="E110" s="56"/>
      <c r="F110" s="43">
        <f t="shared" si="28"/>
        <v>0</v>
      </c>
      <c r="H110" s="34"/>
      <c r="I110" s="32"/>
    </row>
    <row r="111" spans="1:12" ht="15.75" customHeight="1" x14ac:dyDescent="0.25">
      <c r="A111" s="61">
        <f>COUNT($A$6:A110)+$A$6</f>
        <v>106</v>
      </c>
      <c r="B111" s="8" t="s">
        <v>105</v>
      </c>
      <c r="C111" s="9" t="s">
        <v>4</v>
      </c>
      <c r="D111" s="78">
        <f>SUM(D108:D110)</f>
        <v>53</v>
      </c>
      <c r="E111" s="56"/>
      <c r="F111" s="43">
        <f t="shared" si="28"/>
        <v>0</v>
      </c>
      <c r="H111" s="34"/>
      <c r="I111" s="32"/>
    </row>
    <row r="112" spans="1:12" ht="15.75" customHeight="1" x14ac:dyDescent="0.25">
      <c r="A112" s="61">
        <f>COUNT($A$6:A111)+$A$6</f>
        <v>107</v>
      </c>
      <c r="B112" s="8" t="s">
        <v>17</v>
      </c>
      <c r="C112" s="9" t="s">
        <v>4</v>
      </c>
      <c r="D112" s="78">
        <v>3</v>
      </c>
      <c r="E112" s="56"/>
      <c r="F112" s="43">
        <f t="shared" si="28"/>
        <v>0</v>
      </c>
      <c r="H112" s="50"/>
      <c r="I112" s="51"/>
    </row>
    <row r="113" spans="1:9" ht="15.75" customHeight="1" x14ac:dyDescent="0.25">
      <c r="A113" s="61">
        <f>COUNT($A$6:A112)+$A$6</f>
        <v>108</v>
      </c>
      <c r="B113" s="8" t="s">
        <v>13</v>
      </c>
      <c r="C113" s="9" t="s">
        <v>4</v>
      </c>
      <c r="D113" s="78">
        <v>1</v>
      </c>
      <c r="E113" s="56"/>
      <c r="F113" s="43">
        <f t="shared" si="28"/>
        <v>0</v>
      </c>
      <c r="H113" s="34"/>
      <c r="I113" s="32"/>
    </row>
    <row r="114" spans="1:9" ht="15.75" customHeight="1" x14ac:dyDescent="0.25">
      <c r="A114" s="61">
        <f>COUNT($A$6:A113)+$A$6</f>
        <v>109</v>
      </c>
      <c r="B114" s="8" t="s">
        <v>12</v>
      </c>
      <c r="C114" s="9" t="s">
        <v>4</v>
      </c>
      <c r="D114" s="78">
        <v>3</v>
      </c>
      <c r="E114" s="56"/>
      <c r="F114" s="43">
        <f t="shared" si="28"/>
        <v>0</v>
      </c>
      <c r="H114" s="34"/>
      <c r="I114" s="32"/>
    </row>
    <row r="115" spans="1:9" ht="15.75" customHeight="1" x14ac:dyDescent="0.25">
      <c r="A115" s="61">
        <f>COUNT($A$6:A114)+$A$6</f>
        <v>110</v>
      </c>
      <c r="B115" s="8" t="s">
        <v>62</v>
      </c>
      <c r="C115" s="9" t="s">
        <v>2</v>
      </c>
      <c r="D115" s="78">
        <v>14</v>
      </c>
      <c r="E115" s="56"/>
      <c r="F115" s="43">
        <f t="shared" ref="F115" si="29">$D115*E115</f>
        <v>0</v>
      </c>
      <c r="H115" s="34"/>
      <c r="I115" s="32"/>
    </row>
    <row r="116" spans="1:9" ht="15.75" customHeight="1" x14ac:dyDescent="0.25">
      <c r="A116" s="61">
        <f>COUNT($A$6:A115)+$A$6</f>
        <v>111</v>
      </c>
      <c r="B116" s="8" t="s">
        <v>14</v>
      </c>
      <c r="C116" s="9" t="s">
        <v>10</v>
      </c>
      <c r="D116" s="78">
        <v>1.9</v>
      </c>
      <c r="E116" s="56"/>
      <c r="F116" s="43">
        <f t="shared" si="28"/>
        <v>0</v>
      </c>
      <c r="H116" s="34"/>
      <c r="I116" s="32"/>
    </row>
    <row r="117" spans="1:9" ht="15.75" customHeight="1" x14ac:dyDescent="0.25">
      <c r="A117" s="61">
        <f>COUNT($A$6:A116)+$A$6</f>
        <v>112</v>
      </c>
      <c r="B117" s="8" t="s">
        <v>16</v>
      </c>
      <c r="C117" s="9" t="s">
        <v>3</v>
      </c>
      <c r="D117" s="78">
        <v>1</v>
      </c>
      <c r="E117" s="56"/>
      <c r="F117" s="43">
        <f t="shared" si="28"/>
        <v>0</v>
      </c>
      <c r="H117" s="34"/>
      <c r="I117" s="32"/>
    </row>
    <row r="118" spans="1:9" ht="15.75" customHeight="1" x14ac:dyDescent="0.25">
      <c r="A118" s="61">
        <f>COUNT($A$6:A117)+$A$6</f>
        <v>113</v>
      </c>
      <c r="B118" s="8" t="s">
        <v>11</v>
      </c>
      <c r="C118" s="9" t="s">
        <v>3</v>
      </c>
      <c r="D118" s="78">
        <v>1</v>
      </c>
      <c r="E118" s="56"/>
      <c r="F118" s="43">
        <f t="shared" si="28"/>
        <v>0</v>
      </c>
      <c r="H118" s="34"/>
      <c r="I118" s="32"/>
    </row>
    <row r="119" spans="1:9" ht="15.75" customHeight="1" thickBot="1" x14ac:dyDescent="0.3">
      <c r="A119" s="61">
        <f>COUNT($A$6:A118)+$A$6</f>
        <v>114</v>
      </c>
      <c r="B119" s="11" t="s">
        <v>5</v>
      </c>
      <c r="C119" s="12" t="s">
        <v>2</v>
      </c>
      <c r="D119" s="79">
        <f>SUM(D104:D105)</f>
        <v>1850</v>
      </c>
      <c r="E119" s="57"/>
      <c r="F119" s="62">
        <f t="shared" si="28"/>
        <v>0</v>
      </c>
      <c r="H119" s="34"/>
      <c r="I119" s="32"/>
    </row>
    <row r="120" spans="1:9" ht="15.75" customHeight="1" x14ac:dyDescent="0.25">
      <c r="A120" s="96">
        <f>COUNT($A$6:A119)+$A$6</f>
        <v>115</v>
      </c>
      <c r="B120" s="39" t="s">
        <v>46</v>
      </c>
      <c r="C120" s="49"/>
      <c r="D120" s="81"/>
      <c r="E120" s="41" t="s">
        <v>44</v>
      </c>
      <c r="F120" s="47">
        <f>SUM(F121:F132)</f>
        <v>0</v>
      </c>
      <c r="H120" s="34"/>
      <c r="I120" s="32"/>
    </row>
    <row r="121" spans="1:9" ht="15.75" customHeight="1" x14ac:dyDescent="0.25">
      <c r="A121" s="61">
        <f>COUNT($A$6:A120)+$A$6</f>
        <v>116</v>
      </c>
      <c r="B121" s="22" t="s">
        <v>106</v>
      </c>
      <c r="C121" s="23" t="s">
        <v>2</v>
      </c>
      <c r="D121" s="86">
        <v>367</v>
      </c>
      <c r="E121" s="56"/>
      <c r="F121" s="43">
        <f t="shared" ref="F121:F132" si="30">$D121*E121</f>
        <v>0</v>
      </c>
      <c r="H121" s="34"/>
      <c r="I121" s="32"/>
    </row>
    <row r="122" spans="1:9" ht="15.75" customHeight="1" x14ac:dyDescent="0.25">
      <c r="A122" s="61">
        <f>COUNT($A$6:A121)+$A$6</f>
        <v>117</v>
      </c>
      <c r="B122" s="22" t="s">
        <v>107</v>
      </c>
      <c r="C122" s="23" t="s">
        <v>2</v>
      </c>
      <c r="D122" s="86">
        <v>1412</v>
      </c>
      <c r="E122" s="56"/>
      <c r="F122" s="43">
        <f t="shared" ref="F122:F123" si="31">$D122*E122</f>
        <v>0</v>
      </c>
      <c r="H122" s="34"/>
      <c r="I122" s="32"/>
    </row>
    <row r="123" spans="1:9" ht="15.75" customHeight="1" x14ac:dyDescent="0.25">
      <c r="A123" s="61">
        <f>COUNT($A$6:A122)+$A$6</f>
        <v>118</v>
      </c>
      <c r="B123" s="22" t="s">
        <v>108</v>
      </c>
      <c r="C123" s="23" t="s">
        <v>2</v>
      </c>
      <c r="D123" s="86">
        <v>20</v>
      </c>
      <c r="E123" s="56"/>
      <c r="F123" s="43">
        <f t="shared" si="31"/>
        <v>0</v>
      </c>
      <c r="H123" s="34"/>
      <c r="I123" s="32"/>
    </row>
    <row r="124" spans="1:9" ht="15.75" customHeight="1" x14ac:dyDescent="0.25">
      <c r="A124" s="61">
        <f>COUNT($A$6:A123)+$A$6</f>
        <v>119</v>
      </c>
      <c r="B124" s="22" t="s">
        <v>109</v>
      </c>
      <c r="C124" s="23" t="s">
        <v>2</v>
      </c>
      <c r="D124" s="86">
        <v>60</v>
      </c>
      <c r="E124" s="56"/>
      <c r="F124" s="43">
        <f t="shared" ref="F124" si="32">$D124*E124</f>
        <v>0</v>
      </c>
      <c r="H124" s="34"/>
      <c r="I124" s="32"/>
    </row>
    <row r="125" spans="1:9" ht="15.75" customHeight="1" x14ac:dyDescent="0.25">
      <c r="A125" s="61">
        <f>COUNT($A$6:A124)+$A$6</f>
        <v>120</v>
      </c>
      <c r="B125" s="22" t="s">
        <v>34</v>
      </c>
      <c r="C125" s="23" t="s">
        <v>2</v>
      </c>
      <c r="D125" s="86">
        <v>2352</v>
      </c>
      <c r="E125" s="56"/>
      <c r="F125" s="43">
        <f t="shared" si="30"/>
        <v>0</v>
      </c>
      <c r="H125" s="34"/>
      <c r="I125" s="32"/>
    </row>
    <row r="126" spans="1:9" ht="15.75" customHeight="1" x14ac:dyDescent="0.25">
      <c r="A126" s="61">
        <f>COUNT($A$6:A125)+$A$6</f>
        <v>121</v>
      </c>
      <c r="B126" s="22" t="s">
        <v>58</v>
      </c>
      <c r="C126" s="23" t="s">
        <v>4</v>
      </c>
      <c r="D126" s="86">
        <v>59</v>
      </c>
      <c r="E126" s="56"/>
      <c r="F126" s="43">
        <f t="shared" si="30"/>
        <v>0</v>
      </c>
      <c r="H126" s="34"/>
      <c r="I126" s="32"/>
    </row>
    <row r="127" spans="1:9" ht="15.75" customHeight="1" x14ac:dyDescent="0.25">
      <c r="A127" s="61">
        <f>COUNT($A$6:A126)+$A$6</f>
        <v>122</v>
      </c>
      <c r="B127" s="22" t="s">
        <v>35</v>
      </c>
      <c r="C127" s="23" t="s">
        <v>20</v>
      </c>
      <c r="D127" s="86">
        <v>8</v>
      </c>
      <c r="E127" s="56"/>
      <c r="F127" s="43">
        <f t="shared" si="30"/>
        <v>0</v>
      </c>
      <c r="H127" s="34"/>
      <c r="I127" s="32"/>
    </row>
    <row r="128" spans="1:9" ht="15.75" customHeight="1" x14ac:dyDescent="0.25">
      <c r="A128" s="61">
        <f>COUNT($A$6:A127)+$A$6</f>
        <v>123</v>
      </c>
      <c r="B128" s="22" t="s">
        <v>60</v>
      </c>
      <c r="C128" s="23" t="s">
        <v>4</v>
      </c>
      <c r="D128" s="86">
        <v>7</v>
      </c>
      <c r="E128" s="56"/>
      <c r="F128" s="43">
        <f t="shared" si="30"/>
        <v>0</v>
      </c>
      <c r="H128" s="34"/>
      <c r="I128" s="32"/>
    </row>
    <row r="129" spans="1:9" ht="15.75" customHeight="1" x14ac:dyDescent="0.25">
      <c r="A129" s="61">
        <f>COUNT($A$6:A128)+$A$6</f>
        <v>124</v>
      </c>
      <c r="B129" s="22" t="s">
        <v>19</v>
      </c>
      <c r="C129" s="23" t="s">
        <v>20</v>
      </c>
      <c r="D129" s="86">
        <v>18.3</v>
      </c>
      <c r="E129" s="56"/>
      <c r="F129" s="43">
        <f t="shared" si="30"/>
        <v>0</v>
      </c>
      <c r="H129" s="34"/>
      <c r="I129" s="32"/>
    </row>
    <row r="130" spans="1:9" ht="15.75" customHeight="1" x14ac:dyDescent="0.25">
      <c r="A130" s="61">
        <f>COUNT($A$6:A129)+$A$6</f>
        <v>125</v>
      </c>
      <c r="B130" s="22" t="s">
        <v>22</v>
      </c>
      <c r="C130" s="23" t="s">
        <v>4</v>
      </c>
      <c r="D130" s="86">
        <v>2</v>
      </c>
      <c r="E130" s="56"/>
      <c r="F130" s="43">
        <f t="shared" si="30"/>
        <v>0</v>
      </c>
      <c r="H130" s="34"/>
      <c r="I130" s="32"/>
    </row>
    <row r="131" spans="1:9" ht="15.6" customHeight="1" x14ac:dyDescent="0.25">
      <c r="A131" s="61">
        <f>COUNT($A$6:A130)+$A$6</f>
        <v>126</v>
      </c>
      <c r="B131" s="24" t="s">
        <v>21</v>
      </c>
      <c r="C131" s="25" t="s">
        <v>2</v>
      </c>
      <c r="D131" s="87">
        <v>1859</v>
      </c>
      <c r="E131" s="57"/>
      <c r="F131" s="43">
        <f t="shared" si="30"/>
        <v>0</v>
      </c>
      <c r="H131" s="50"/>
      <c r="I131" s="51"/>
    </row>
    <row r="132" spans="1:9" ht="15.75" customHeight="1" thickBot="1" x14ac:dyDescent="0.3">
      <c r="A132" s="61">
        <f>COUNT($A$6:A131)+$A$6</f>
        <v>127</v>
      </c>
      <c r="B132" s="24" t="s">
        <v>5</v>
      </c>
      <c r="C132" s="25" t="s">
        <v>2</v>
      </c>
      <c r="D132" s="87">
        <f>D131+D125</f>
        <v>4211</v>
      </c>
      <c r="E132" s="57"/>
      <c r="F132" s="62">
        <f t="shared" si="30"/>
        <v>0</v>
      </c>
    </row>
    <row r="133" spans="1:9" ht="15.75" customHeight="1" x14ac:dyDescent="0.25">
      <c r="A133" s="96">
        <f>COUNT($A$6:A132)+$A$6</f>
        <v>128</v>
      </c>
      <c r="B133" s="39" t="s">
        <v>47</v>
      </c>
      <c r="C133" s="48"/>
      <c r="D133" s="88"/>
      <c r="E133" s="41"/>
      <c r="F133" s="47">
        <f>SUM(F134:F136)</f>
        <v>0</v>
      </c>
    </row>
    <row r="134" spans="1:9" ht="15.75" customHeight="1" x14ac:dyDescent="0.25">
      <c r="A134" s="61">
        <f>COUNT($A$6:A133)+$A$6</f>
        <v>129</v>
      </c>
      <c r="B134" s="8" t="s">
        <v>110</v>
      </c>
      <c r="C134" s="21" t="s">
        <v>4</v>
      </c>
      <c r="D134" s="78">
        <v>14</v>
      </c>
      <c r="E134" s="57"/>
      <c r="F134" s="43">
        <f>$D134*E134</f>
        <v>0</v>
      </c>
    </row>
    <row r="135" spans="1:9" ht="15.75" customHeight="1" x14ac:dyDescent="0.25">
      <c r="A135" s="61">
        <f>COUNT($A$6:A134)+$A$6</f>
        <v>130</v>
      </c>
      <c r="B135" s="8" t="s">
        <v>111</v>
      </c>
      <c r="C135" s="21" t="s">
        <v>4</v>
      </c>
      <c r="D135" s="78">
        <v>2</v>
      </c>
      <c r="E135" s="57"/>
      <c r="F135" s="43">
        <f>$D135*E135</f>
        <v>0</v>
      </c>
    </row>
    <row r="136" spans="1:9" ht="15.75" customHeight="1" thickBot="1" x14ac:dyDescent="0.3">
      <c r="A136" s="61">
        <f>COUNT($A$6:A135)+$A$6</f>
        <v>131</v>
      </c>
      <c r="B136" s="11" t="s">
        <v>113</v>
      </c>
      <c r="C136" s="103" t="s">
        <v>4</v>
      </c>
      <c r="D136" s="79">
        <v>1</v>
      </c>
      <c r="E136" s="57"/>
      <c r="F136" s="62">
        <f>$D136*E136</f>
        <v>0</v>
      </c>
    </row>
    <row r="137" spans="1:9" ht="15.75" customHeight="1" x14ac:dyDescent="0.25">
      <c r="A137" s="96">
        <f>COUNT($A$6:A136)+$A$6</f>
        <v>132</v>
      </c>
      <c r="B137" s="39" t="s">
        <v>93</v>
      </c>
      <c r="C137" s="48"/>
      <c r="D137" s="88"/>
      <c r="E137" s="41"/>
      <c r="F137" s="47">
        <f>SUM(F138:F139)</f>
        <v>0</v>
      </c>
    </row>
    <row r="138" spans="1:9" ht="15.75" customHeight="1" x14ac:dyDescent="0.25">
      <c r="A138" s="61">
        <f>COUNT($A$6:A137)+$A$6</f>
        <v>133</v>
      </c>
      <c r="B138" s="8" t="s">
        <v>94</v>
      </c>
      <c r="C138" s="21" t="s">
        <v>3</v>
      </c>
      <c r="D138" s="78">
        <v>1</v>
      </c>
      <c r="E138" s="57"/>
      <c r="F138" s="43">
        <f>$D138*E138</f>
        <v>0</v>
      </c>
    </row>
    <row r="139" spans="1:9" ht="15.75" customHeight="1" x14ac:dyDescent="0.25">
      <c r="A139" s="60">
        <f>COUNT($A$6:A138)+$A$6</f>
        <v>134</v>
      </c>
      <c r="B139" s="8" t="s">
        <v>95</v>
      </c>
      <c r="C139" s="21" t="s">
        <v>3</v>
      </c>
      <c r="D139" s="78">
        <v>1</v>
      </c>
      <c r="E139" s="97"/>
      <c r="F139" s="43">
        <f>$D139*E139</f>
        <v>0</v>
      </c>
    </row>
    <row r="140" spans="1:9" ht="25.5" customHeight="1" thickBot="1" x14ac:dyDescent="0.3">
      <c r="A140" s="33"/>
      <c r="B140" s="15"/>
      <c r="C140" s="28"/>
      <c r="D140" s="90"/>
      <c r="E140" s="34"/>
      <c r="F140" s="26"/>
    </row>
    <row r="141" spans="1:9" ht="13.5" customHeight="1" thickBot="1" x14ac:dyDescent="0.3">
      <c r="A141" s="54">
        <f>COUNT($A$6:A140)+$A$6</f>
        <v>135</v>
      </c>
      <c r="B141" s="55" t="s">
        <v>40</v>
      </c>
      <c r="C141" s="52"/>
      <c r="D141" s="91"/>
      <c r="E141" s="53"/>
      <c r="F141" s="47">
        <f>SUM(F133,F120,F103,F75,F19,F6,F137,F36)</f>
        <v>0</v>
      </c>
    </row>
    <row r="142" spans="1:9" ht="28.15" customHeight="1" x14ac:dyDescent="0.25">
      <c r="A142" s="13">
        <f>COUNT($A$6:A141)+$A$6</f>
        <v>136</v>
      </c>
      <c r="B142" s="29" t="s">
        <v>27</v>
      </c>
      <c r="C142" s="27"/>
      <c r="D142" s="92"/>
      <c r="E142" s="126" t="s">
        <v>36</v>
      </c>
      <c r="F142" s="127"/>
    </row>
    <row r="143" spans="1:9" ht="15.95" customHeight="1" x14ac:dyDescent="0.25">
      <c r="A143" s="7">
        <f>COUNT($A$6:A142)+$A$6</f>
        <v>137</v>
      </c>
      <c r="B143" s="114" t="s">
        <v>61</v>
      </c>
      <c r="C143" s="115"/>
      <c r="D143" s="116"/>
      <c r="E143" s="120" t="s">
        <v>37</v>
      </c>
      <c r="F143" s="121"/>
    </row>
    <row r="144" spans="1:9" ht="15.75" customHeight="1" x14ac:dyDescent="0.25">
      <c r="A144" s="7"/>
      <c r="B144" s="117"/>
      <c r="C144" s="118"/>
      <c r="D144" s="119"/>
      <c r="E144" s="120" t="s">
        <v>38</v>
      </c>
      <c r="F144" s="121"/>
    </row>
    <row r="145" spans="1:6" ht="15.75" customHeight="1" x14ac:dyDescent="0.25">
      <c r="A145" s="7">
        <f>COUNT($A$6:A144)+$A$6</f>
        <v>138</v>
      </c>
      <c r="B145" s="114" t="s">
        <v>49</v>
      </c>
      <c r="C145" s="115"/>
      <c r="D145" s="116"/>
      <c r="E145" s="120" t="s">
        <v>39</v>
      </c>
      <c r="F145" s="121"/>
    </row>
    <row r="146" spans="1:6" ht="15.75" customHeight="1" x14ac:dyDescent="0.25">
      <c r="A146" s="7"/>
      <c r="B146" s="117"/>
      <c r="C146" s="118"/>
      <c r="D146" s="119"/>
      <c r="E146" s="120"/>
      <c r="F146" s="121"/>
    </row>
    <row r="147" spans="1:6" ht="15.75" customHeight="1" x14ac:dyDescent="0.25">
      <c r="A147" s="7">
        <f>COUNT($A$6:A146)+$A$6</f>
        <v>139</v>
      </c>
      <c r="B147" s="122" t="s">
        <v>50</v>
      </c>
      <c r="C147" s="123"/>
      <c r="D147" s="124"/>
      <c r="E147" s="120"/>
      <c r="F147" s="121"/>
    </row>
    <row r="148" spans="1:6" ht="15.75" customHeight="1" x14ac:dyDescent="0.25">
      <c r="A148" s="7"/>
      <c r="B148" s="122"/>
      <c r="C148" s="123"/>
      <c r="D148" s="124"/>
      <c r="E148" s="120"/>
      <c r="F148" s="121"/>
    </row>
    <row r="149" spans="1:6" ht="19.5" customHeight="1" x14ac:dyDescent="0.25">
      <c r="A149" s="7"/>
      <c r="B149" s="122"/>
      <c r="C149" s="123"/>
      <c r="D149" s="124"/>
      <c r="E149" s="120"/>
      <c r="F149" s="121"/>
    </row>
    <row r="150" spans="1:6" ht="19.5" customHeight="1" x14ac:dyDescent="0.25">
      <c r="A150" s="7">
        <f>COUNT($A$6:A148)+$A$6</f>
        <v>140</v>
      </c>
      <c r="B150" s="132" t="s">
        <v>112</v>
      </c>
      <c r="C150" s="133"/>
      <c r="D150" s="134"/>
      <c r="E150" s="109"/>
      <c r="F150" s="110"/>
    </row>
    <row r="151" spans="1:6" ht="15.75" customHeight="1" x14ac:dyDescent="0.25">
      <c r="A151" s="7">
        <f>COUNT($A$6:A150)+$A$6</f>
        <v>141</v>
      </c>
      <c r="B151" s="122" t="s">
        <v>156</v>
      </c>
      <c r="C151" s="123"/>
      <c r="D151" s="124"/>
      <c r="E151" s="120"/>
      <c r="F151" s="121"/>
    </row>
    <row r="152" spans="1:6" ht="15.75" customHeight="1" x14ac:dyDescent="0.25">
      <c r="A152" s="7"/>
      <c r="B152" s="122"/>
      <c r="C152" s="123"/>
      <c r="D152" s="124"/>
      <c r="E152" s="120"/>
      <c r="F152" s="121"/>
    </row>
    <row r="153" spans="1:6" ht="15.75" customHeight="1" x14ac:dyDescent="0.25">
      <c r="A153" s="7"/>
      <c r="B153" s="122"/>
      <c r="C153" s="123"/>
      <c r="D153" s="124"/>
      <c r="E153" s="109"/>
      <c r="F153" s="110"/>
    </row>
    <row r="154" spans="1:6" ht="15.75" customHeight="1" x14ac:dyDescent="0.25">
      <c r="A154" s="7">
        <f>COUNT($A$6:A151)+$A$6</f>
        <v>142</v>
      </c>
      <c r="B154" s="114" t="s">
        <v>155</v>
      </c>
      <c r="C154" s="115"/>
      <c r="D154" s="116"/>
      <c r="E154" s="120"/>
      <c r="F154" s="121"/>
    </row>
    <row r="155" spans="1:6" ht="15.75" customHeight="1" x14ac:dyDescent="0.25">
      <c r="A155" s="7"/>
      <c r="B155" s="117"/>
      <c r="C155" s="118"/>
      <c r="D155" s="119"/>
      <c r="E155" s="120"/>
      <c r="F155" s="121"/>
    </row>
    <row r="156" spans="1:6" ht="15.75" customHeight="1" x14ac:dyDescent="0.25">
      <c r="A156" s="7">
        <f>COUNT($A$6:A155)+$A$6</f>
        <v>143</v>
      </c>
      <c r="B156" s="114" t="s">
        <v>157</v>
      </c>
      <c r="C156" s="115"/>
      <c r="D156" s="116"/>
      <c r="E156" s="120"/>
      <c r="F156" s="121"/>
    </row>
    <row r="157" spans="1:6" ht="15.75" customHeight="1" x14ac:dyDescent="0.25">
      <c r="A157" s="7"/>
      <c r="B157" s="117"/>
      <c r="C157" s="118"/>
      <c r="D157" s="119"/>
      <c r="E157" s="120"/>
      <c r="F157" s="121"/>
    </row>
    <row r="158" spans="1:6" ht="15.75" customHeight="1" x14ac:dyDescent="0.25">
      <c r="D158" s="89"/>
    </row>
    <row r="159" spans="1:6" ht="15.75" customHeight="1" x14ac:dyDescent="0.25">
      <c r="D159" s="89"/>
    </row>
    <row r="160" spans="1:6" ht="15.75" customHeight="1" x14ac:dyDescent="0.25">
      <c r="D160" s="89"/>
    </row>
    <row r="161" spans="4:4" ht="15.75" customHeight="1" x14ac:dyDescent="0.25">
      <c r="D161" s="89"/>
    </row>
    <row r="162" spans="4:4" ht="15.75" customHeight="1" x14ac:dyDescent="0.25">
      <c r="D162" s="89"/>
    </row>
    <row r="163" spans="4:4" ht="15.75" customHeight="1" x14ac:dyDescent="0.25">
      <c r="D163" s="89"/>
    </row>
    <row r="164" spans="4:4" ht="15.75" customHeight="1" x14ac:dyDescent="0.25">
      <c r="D164" s="89"/>
    </row>
    <row r="165" spans="4:4" ht="15.75" customHeight="1" x14ac:dyDescent="0.25">
      <c r="D165" s="89"/>
    </row>
    <row r="166" spans="4:4" ht="15.75" customHeight="1" x14ac:dyDescent="0.25">
      <c r="D166" s="89"/>
    </row>
    <row r="167" spans="4:4" ht="15.75" customHeight="1" x14ac:dyDescent="0.25">
      <c r="D167" s="89"/>
    </row>
    <row r="168" spans="4:4" ht="15.75" customHeight="1" x14ac:dyDescent="0.25">
      <c r="D168" s="89"/>
    </row>
    <row r="169" spans="4:4" ht="15.75" customHeight="1" x14ac:dyDescent="0.25">
      <c r="D169" s="89"/>
    </row>
    <row r="170" spans="4:4" ht="15.75" customHeight="1" x14ac:dyDescent="0.25">
      <c r="D170" s="89"/>
    </row>
    <row r="171" spans="4:4" ht="15.75" customHeight="1" x14ac:dyDescent="0.25">
      <c r="D171" s="89"/>
    </row>
    <row r="172" spans="4:4" ht="15.75" customHeight="1" x14ac:dyDescent="0.25">
      <c r="D172" s="89"/>
    </row>
    <row r="173" spans="4:4" ht="15.75" customHeight="1" x14ac:dyDescent="0.25">
      <c r="D173" s="89"/>
    </row>
    <row r="174" spans="4:4" ht="15.75" customHeight="1" x14ac:dyDescent="0.25">
      <c r="D174" s="89"/>
    </row>
    <row r="175" spans="4:4" ht="15.75" customHeight="1" x14ac:dyDescent="0.25">
      <c r="D175" s="89"/>
    </row>
    <row r="176" spans="4:4" ht="15.75" customHeight="1" x14ac:dyDescent="0.25">
      <c r="D176" s="89"/>
    </row>
    <row r="177" spans="4:4" ht="15.75" customHeight="1" x14ac:dyDescent="0.25">
      <c r="D177" s="89"/>
    </row>
    <row r="178" spans="4:4" ht="15.75" customHeight="1" x14ac:dyDescent="0.25">
      <c r="D178" s="89"/>
    </row>
    <row r="179" spans="4:4" ht="15.75" customHeight="1" x14ac:dyDescent="0.25">
      <c r="D179" s="89"/>
    </row>
    <row r="180" spans="4:4" ht="15.75" customHeight="1" x14ac:dyDescent="0.25">
      <c r="D180" s="89"/>
    </row>
    <row r="181" spans="4:4" ht="15.75" customHeight="1" x14ac:dyDescent="0.25">
      <c r="D181" s="89"/>
    </row>
    <row r="182" spans="4:4" ht="15.75" customHeight="1" x14ac:dyDescent="0.25">
      <c r="D182" s="89"/>
    </row>
    <row r="183" spans="4:4" ht="15.75" customHeight="1" x14ac:dyDescent="0.25">
      <c r="D183" s="89"/>
    </row>
    <row r="184" spans="4:4" ht="15.75" customHeight="1" x14ac:dyDescent="0.25">
      <c r="D184" s="89"/>
    </row>
    <row r="185" spans="4:4" ht="15.75" customHeight="1" x14ac:dyDescent="0.25">
      <c r="D185" s="89"/>
    </row>
    <row r="186" spans="4:4" ht="15.75" customHeight="1" x14ac:dyDescent="0.25">
      <c r="D186" s="89"/>
    </row>
    <row r="187" spans="4:4" ht="15.75" customHeight="1" x14ac:dyDescent="0.25">
      <c r="D187" s="89"/>
    </row>
    <row r="188" spans="4:4" ht="15.75" customHeight="1" x14ac:dyDescent="0.25">
      <c r="D188" s="89"/>
    </row>
    <row r="189" spans="4:4" ht="15.75" customHeight="1" x14ac:dyDescent="0.25">
      <c r="D189" s="89"/>
    </row>
    <row r="190" spans="4:4" ht="15.75" customHeight="1" x14ac:dyDescent="0.25">
      <c r="D190" s="89"/>
    </row>
    <row r="191" spans="4:4" ht="15.75" customHeight="1" x14ac:dyDescent="0.25">
      <c r="D191" s="89"/>
    </row>
    <row r="192" spans="4:4" ht="15.75" customHeight="1" x14ac:dyDescent="0.25">
      <c r="D192" s="89"/>
    </row>
    <row r="193" spans="4:4" ht="15.75" customHeight="1" x14ac:dyDescent="0.25">
      <c r="D193" s="89"/>
    </row>
    <row r="194" spans="4:4" ht="15.75" customHeight="1" x14ac:dyDescent="0.25">
      <c r="D194" s="89"/>
    </row>
    <row r="195" spans="4:4" ht="15.75" customHeight="1" x14ac:dyDescent="0.25">
      <c r="D195" s="89"/>
    </row>
    <row r="196" spans="4:4" ht="15.75" customHeight="1" x14ac:dyDescent="0.25">
      <c r="D196" s="89"/>
    </row>
    <row r="197" spans="4:4" ht="15.75" customHeight="1" x14ac:dyDescent="0.25">
      <c r="D197" s="89"/>
    </row>
    <row r="198" spans="4:4" ht="15.75" customHeight="1" x14ac:dyDescent="0.25">
      <c r="D198" s="89"/>
    </row>
    <row r="199" spans="4:4" ht="15.75" customHeight="1" x14ac:dyDescent="0.25">
      <c r="D199" s="89"/>
    </row>
    <row r="200" spans="4:4" ht="15.75" customHeight="1" x14ac:dyDescent="0.25">
      <c r="D200" s="89"/>
    </row>
    <row r="201" spans="4:4" ht="15.75" customHeight="1" x14ac:dyDescent="0.25">
      <c r="D201" s="89"/>
    </row>
    <row r="202" spans="4:4" ht="15.75" customHeight="1" x14ac:dyDescent="0.25">
      <c r="D202" s="89"/>
    </row>
    <row r="203" spans="4:4" ht="15.75" customHeight="1" x14ac:dyDescent="0.25">
      <c r="D203" s="89"/>
    </row>
    <row r="204" spans="4:4" ht="15.75" customHeight="1" x14ac:dyDescent="0.25">
      <c r="D204" s="89"/>
    </row>
    <row r="205" spans="4:4" ht="15.75" customHeight="1" x14ac:dyDescent="0.25">
      <c r="D205" s="89"/>
    </row>
    <row r="206" spans="4:4" ht="15.75" customHeight="1" x14ac:dyDescent="0.25">
      <c r="D206" s="89"/>
    </row>
    <row r="207" spans="4:4" ht="15.75" customHeight="1" x14ac:dyDescent="0.25">
      <c r="D207" s="89"/>
    </row>
    <row r="208" spans="4:4" ht="15.75" customHeight="1" x14ac:dyDescent="0.25">
      <c r="D208" s="89"/>
    </row>
    <row r="209" spans="4:4" ht="15.75" customHeight="1" x14ac:dyDescent="0.25">
      <c r="D209" s="89"/>
    </row>
    <row r="210" spans="4:4" ht="15.75" customHeight="1" x14ac:dyDescent="0.25">
      <c r="D210" s="89"/>
    </row>
    <row r="211" spans="4:4" ht="15.75" customHeight="1" x14ac:dyDescent="0.25">
      <c r="D211" s="89"/>
    </row>
    <row r="212" spans="4:4" ht="15.75" customHeight="1" x14ac:dyDescent="0.25">
      <c r="D212" s="89"/>
    </row>
    <row r="213" spans="4:4" ht="15.75" customHeight="1" x14ac:dyDescent="0.25">
      <c r="D213" s="89"/>
    </row>
    <row r="214" spans="4:4" ht="15.75" customHeight="1" x14ac:dyDescent="0.25">
      <c r="D214" s="89"/>
    </row>
    <row r="215" spans="4:4" ht="15.75" customHeight="1" x14ac:dyDescent="0.25">
      <c r="D215" s="89"/>
    </row>
    <row r="216" spans="4:4" ht="15.75" customHeight="1" x14ac:dyDescent="0.25">
      <c r="D216" s="89"/>
    </row>
    <row r="217" spans="4:4" ht="15.75" customHeight="1" x14ac:dyDescent="0.25">
      <c r="D217" s="89"/>
    </row>
    <row r="218" spans="4:4" ht="15.75" customHeight="1" x14ac:dyDescent="0.25">
      <c r="D218" s="89"/>
    </row>
    <row r="219" spans="4:4" ht="15.75" customHeight="1" x14ac:dyDescent="0.25">
      <c r="D219" s="89"/>
    </row>
    <row r="220" spans="4:4" ht="15.75" customHeight="1" x14ac:dyDescent="0.25">
      <c r="D220" s="89"/>
    </row>
    <row r="221" spans="4:4" ht="15.75" customHeight="1" x14ac:dyDescent="0.25">
      <c r="D221" s="89"/>
    </row>
    <row r="222" spans="4:4" ht="15.75" customHeight="1" x14ac:dyDescent="0.25">
      <c r="D222" s="89"/>
    </row>
    <row r="223" spans="4:4" ht="15.75" customHeight="1" x14ac:dyDescent="0.25">
      <c r="D223" s="89"/>
    </row>
    <row r="224" spans="4:4" ht="15.75" customHeight="1" x14ac:dyDescent="0.25">
      <c r="D224" s="89"/>
    </row>
    <row r="225" spans="4:4" ht="15.75" customHeight="1" x14ac:dyDescent="0.25">
      <c r="D225" s="89"/>
    </row>
    <row r="226" spans="4:4" ht="15.75" customHeight="1" x14ac:dyDescent="0.25">
      <c r="D226" s="89"/>
    </row>
    <row r="227" spans="4:4" ht="15.75" customHeight="1" x14ac:dyDescent="0.25">
      <c r="D227" s="89"/>
    </row>
    <row r="228" spans="4:4" ht="15.75" customHeight="1" x14ac:dyDescent="0.25">
      <c r="D228" s="89"/>
    </row>
    <row r="229" spans="4:4" ht="15.75" customHeight="1" x14ac:dyDescent="0.25">
      <c r="D229" s="89"/>
    </row>
    <row r="230" spans="4:4" ht="15.75" customHeight="1" x14ac:dyDescent="0.25">
      <c r="D230" s="89"/>
    </row>
    <row r="231" spans="4:4" ht="15.75" customHeight="1" x14ac:dyDescent="0.25">
      <c r="D231" s="89"/>
    </row>
    <row r="232" spans="4:4" ht="15.75" customHeight="1" x14ac:dyDescent="0.25">
      <c r="D232" s="89"/>
    </row>
    <row r="233" spans="4:4" ht="15.75" customHeight="1" x14ac:dyDescent="0.25">
      <c r="D233" s="89"/>
    </row>
    <row r="234" spans="4:4" ht="15.75" customHeight="1" x14ac:dyDescent="0.25"/>
    <row r="235" spans="4:4" ht="15.75" customHeight="1" x14ac:dyDescent="0.25"/>
    <row r="236" spans="4:4" ht="15.75" customHeight="1" x14ac:dyDescent="0.25"/>
    <row r="237" spans="4:4" ht="15.75" customHeight="1" x14ac:dyDescent="0.25"/>
    <row r="238" spans="4:4" ht="15.75" customHeight="1" x14ac:dyDescent="0.25"/>
    <row r="239" spans="4:4" ht="15.75" customHeight="1" x14ac:dyDescent="0.25"/>
    <row r="240" spans="4:4"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row r="1015" ht="15.75" customHeight="1" x14ac:dyDescent="0.25"/>
    <row r="1016" ht="15.75" customHeight="1" x14ac:dyDescent="0.25"/>
    <row r="1017" ht="15.75" customHeight="1" x14ac:dyDescent="0.25"/>
    <row r="1018" ht="15.75" customHeight="1" x14ac:dyDescent="0.25"/>
    <row r="1019" ht="15.75" customHeight="1" x14ac:dyDescent="0.25"/>
    <row r="1020" ht="15.75" customHeight="1" x14ac:dyDescent="0.25"/>
    <row r="1021" ht="15.75" customHeight="1" x14ac:dyDescent="0.25"/>
    <row r="1022" ht="15.75" customHeight="1" x14ac:dyDescent="0.25"/>
    <row r="1023" ht="15.75" customHeight="1" x14ac:dyDescent="0.25"/>
    <row r="1024" ht="15.75" customHeight="1" x14ac:dyDescent="0.25"/>
    <row r="1025" ht="15.75" customHeight="1" x14ac:dyDescent="0.25"/>
    <row r="1026" ht="15.75" customHeight="1" x14ac:dyDescent="0.25"/>
    <row r="1027" ht="15.75" customHeight="1" x14ac:dyDescent="0.25"/>
    <row r="1028" ht="15.75" customHeight="1" x14ac:dyDescent="0.25"/>
    <row r="1029" ht="15.75" customHeight="1" x14ac:dyDescent="0.25"/>
    <row r="1030" ht="15.75" customHeight="1" x14ac:dyDescent="0.25"/>
    <row r="1031" ht="15.75" customHeight="1" x14ac:dyDescent="0.25"/>
    <row r="1032" ht="15.75" customHeight="1" x14ac:dyDescent="0.25"/>
    <row r="1033" ht="15.75" customHeight="1" x14ac:dyDescent="0.25"/>
    <row r="1034" ht="15.75" customHeight="1" x14ac:dyDescent="0.25"/>
    <row r="1035" ht="15.75" customHeight="1" x14ac:dyDescent="0.25"/>
    <row r="1036" ht="15.75" customHeight="1" x14ac:dyDescent="0.25"/>
    <row r="1037" ht="15.75" customHeight="1" x14ac:dyDescent="0.25"/>
    <row r="1038" ht="15.75" customHeight="1" x14ac:dyDescent="0.25"/>
    <row r="1039" ht="15.75" customHeight="1" x14ac:dyDescent="0.25"/>
    <row r="1040" ht="15.75" customHeight="1" x14ac:dyDescent="0.25"/>
    <row r="1041" ht="15.75" customHeight="1" x14ac:dyDescent="0.25"/>
    <row r="1042" ht="15.75" customHeight="1" x14ac:dyDescent="0.25"/>
    <row r="1043" ht="15.75" customHeight="1" x14ac:dyDescent="0.25"/>
    <row r="1044" ht="15.75" customHeight="1" x14ac:dyDescent="0.25"/>
    <row r="1045" ht="15.75" customHeight="1" x14ac:dyDescent="0.25"/>
    <row r="1046" ht="15.75" customHeight="1" x14ac:dyDescent="0.25"/>
    <row r="1047" ht="15.75" customHeight="1" x14ac:dyDescent="0.25"/>
    <row r="1048" ht="15.75" customHeight="1" x14ac:dyDescent="0.25"/>
    <row r="1049" ht="15.75" customHeight="1" x14ac:dyDescent="0.25"/>
    <row r="1050" ht="15.75" customHeight="1" x14ac:dyDescent="0.25"/>
    <row r="1051" ht="15.75" customHeight="1" x14ac:dyDescent="0.25"/>
    <row r="1052" ht="15.75" customHeight="1" x14ac:dyDescent="0.25"/>
    <row r="1053" ht="15.75" customHeight="1" x14ac:dyDescent="0.25"/>
    <row r="1054" ht="15.75" customHeight="1" x14ac:dyDescent="0.25"/>
    <row r="1055" ht="15.75" customHeight="1" x14ac:dyDescent="0.25"/>
    <row r="1056" ht="15.75" customHeight="1" x14ac:dyDescent="0.25"/>
    <row r="1057" ht="15.75" customHeight="1" x14ac:dyDescent="0.25"/>
    <row r="1058" ht="15.75" customHeight="1" x14ac:dyDescent="0.25"/>
    <row r="1059" ht="15.75" customHeight="1" x14ac:dyDescent="0.25"/>
    <row r="1060" ht="15.75" customHeight="1" x14ac:dyDescent="0.25"/>
    <row r="1061" ht="15.75" customHeight="1" x14ac:dyDescent="0.25"/>
    <row r="1062" ht="15.75" customHeight="1" x14ac:dyDescent="0.25"/>
    <row r="1063" ht="15.75" customHeight="1" x14ac:dyDescent="0.25"/>
    <row r="1064" ht="15.75" customHeight="1" x14ac:dyDescent="0.25"/>
    <row r="1065" ht="15.75" customHeight="1" x14ac:dyDescent="0.25"/>
    <row r="1066" ht="15.75" customHeight="1" x14ac:dyDescent="0.25"/>
    <row r="1067" ht="15.75" customHeight="1" x14ac:dyDescent="0.25"/>
    <row r="1068" ht="15.75" customHeight="1" x14ac:dyDescent="0.25"/>
    <row r="1069" ht="15.75" customHeight="1" x14ac:dyDescent="0.25"/>
    <row r="1070" ht="15.75" customHeight="1" x14ac:dyDescent="0.25"/>
    <row r="1071" ht="15.75" customHeight="1" x14ac:dyDescent="0.25"/>
    <row r="1072" ht="15.75" customHeight="1" x14ac:dyDescent="0.25"/>
    <row r="1073" ht="15.75" customHeight="1" x14ac:dyDescent="0.25"/>
    <row r="1074" ht="15.75" customHeight="1" x14ac:dyDescent="0.25"/>
    <row r="1075" ht="15.75" customHeight="1" x14ac:dyDescent="0.25"/>
    <row r="1076" ht="15.75" customHeight="1" x14ac:dyDescent="0.25"/>
    <row r="1077" ht="15.75" customHeight="1" x14ac:dyDescent="0.25"/>
    <row r="1078" ht="15.75" customHeight="1" x14ac:dyDescent="0.25"/>
    <row r="1079" ht="15.75" customHeight="1" x14ac:dyDescent="0.25"/>
    <row r="1080" ht="15.75" customHeight="1" x14ac:dyDescent="0.25"/>
    <row r="1081" ht="15.75" customHeight="1" x14ac:dyDescent="0.25"/>
    <row r="1082" ht="15.75" customHeight="1" x14ac:dyDescent="0.25"/>
    <row r="1083" ht="15.75" customHeight="1" x14ac:dyDescent="0.25"/>
    <row r="1084" ht="15.75" customHeight="1" x14ac:dyDescent="0.25"/>
    <row r="1085" ht="15.75" customHeight="1" x14ac:dyDescent="0.25"/>
    <row r="1086" ht="15.75" customHeight="1" x14ac:dyDescent="0.25"/>
    <row r="1087" ht="15.75" customHeight="1" x14ac:dyDescent="0.25"/>
    <row r="1088" ht="15.75" customHeight="1" x14ac:dyDescent="0.25"/>
    <row r="1089" ht="15.75" customHeight="1" x14ac:dyDescent="0.25"/>
    <row r="1090" ht="15.75" customHeight="1" x14ac:dyDescent="0.25"/>
    <row r="1091" ht="15.75" customHeight="1" x14ac:dyDescent="0.25"/>
    <row r="1092" ht="15.75" customHeight="1" x14ac:dyDescent="0.25"/>
    <row r="1093" ht="15.75" customHeight="1" x14ac:dyDescent="0.25"/>
    <row r="1094" ht="15.75" customHeight="1" x14ac:dyDescent="0.25"/>
    <row r="1095" ht="15.75" customHeight="1" x14ac:dyDescent="0.25"/>
    <row r="1096" ht="15.75" customHeight="1" x14ac:dyDescent="0.25"/>
    <row r="1097" ht="15.75" customHeight="1" x14ac:dyDescent="0.25"/>
    <row r="1098" ht="15.75" customHeight="1" x14ac:dyDescent="0.25"/>
    <row r="1099" ht="15.75" customHeight="1" x14ac:dyDescent="0.25"/>
    <row r="1100" ht="15.75" customHeight="1" x14ac:dyDescent="0.25"/>
    <row r="1101" ht="15.75" customHeight="1" x14ac:dyDescent="0.25"/>
    <row r="1102" ht="15.75" customHeight="1" x14ac:dyDescent="0.25"/>
    <row r="1103" ht="15.75" customHeight="1" x14ac:dyDescent="0.25"/>
    <row r="1104" ht="15.75" customHeight="1" x14ac:dyDescent="0.25"/>
    <row r="1105" ht="15.75" customHeight="1" x14ac:dyDescent="0.25"/>
    <row r="1106" ht="15.75" customHeight="1" x14ac:dyDescent="0.25"/>
    <row r="1107" ht="15.75" customHeight="1" x14ac:dyDescent="0.25"/>
    <row r="1108" ht="15.75" customHeight="1" x14ac:dyDescent="0.25"/>
    <row r="1109" ht="15.75" customHeight="1" x14ac:dyDescent="0.25"/>
    <row r="1110" ht="15.75" customHeight="1" x14ac:dyDescent="0.25"/>
    <row r="1111" ht="15.75" customHeight="1" x14ac:dyDescent="0.25"/>
    <row r="1112" ht="15.75" customHeight="1" x14ac:dyDescent="0.25"/>
    <row r="1113" ht="15.75" customHeight="1" x14ac:dyDescent="0.25"/>
    <row r="1114" ht="15.75" customHeight="1" x14ac:dyDescent="0.25"/>
    <row r="1115" ht="15.75" customHeight="1" x14ac:dyDescent="0.25"/>
    <row r="1116" ht="15.75" customHeight="1" x14ac:dyDescent="0.25"/>
    <row r="1117" ht="15.75" customHeight="1" x14ac:dyDescent="0.25"/>
    <row r="1118" ht="15.75" customHeight="1" x14ac:dyDescent="0.25"/>
    <row r="1119" ht="15.75" customHeight="1" x14ac:dyDescent="0.25"/>
    <row r="1120" ht="15.75" customHeight="1" x14ac:dyDescent="0.25"/>
    <row r="1121" ht="15.75" customHeight="1" x14ac:dyDescent="0.25"/>
    <row r="1122" ht="15.75" customHeight="1" x14ac:dyDescent="0.25"/>
    <row r="1123" ht="15.75" customHeight="1" x14ac:dyDescent="0.25"/>
    <row r="1124" ht="15.75" customHeight="1" x14ac:dyDescent="0.25"/>
    <row r="1125" ht="15.75" customHeight="1" x14ac:dyDescent="0.25"/>
    <row r="1126" ht="15.75" customHeight="1" x14ac:dyDescent="0.25"/>
    <row r="1127" ht="15.75" customHeight="1" x14ac:dyDescent="0.25"/>
    <row r="1128" ht="15.75" customHeight="1" x14ac:dyDescent="0.25"/>
    <row r="1129" ht="15.75" customHeight="1" x14ac:dyDescent="0.25"/>
    <row r="1130" ht="15.75" customHeight="1" x14ac:dyDescent="0.25"/>
    <row r="1131" ht="15.75" customHeight="1" x14ac:dyDescent="0.25"/>
    <row r="1132" ht="15.75" customHeight="1" x14ac:dyDescent="0.25"/>
    <row r="1133" ht="15.75" customHeight="1" x14ac:dyDescent="0.25"/>
    <row r="1134" ht="15.75" customHeight="1" x14ac:dyDescent="0.25"/>
    <row r="1135" ht="15.75" customHeight="1" x14ac:dyDescent="0.25"/>
    <row r="1136" ht="15.75" customHeight="1" x14ac:dyDescent="0.25"/>
    <row r="1137" ht="15.75" customHeight="1" x14ac:dyDescent="0.25"/>
    <row r="1138" ht="15.75" customHeight="1" x14ac:dyDescent="0.25"/>
    <row r="1139" ht="15.75" customHeight="1" x14ac:dyDescent="0.25"/>
    <row r="1140" ht="15.75" customHeight="1" x14ac:dyDescent="0.25"/>
    <row r="1141" ht="15.75" customHeight="1" x14ac:dyDescent="0.25"/>
    <row r="1142" ht="15.75" customHeight="1" x14ac:dyDescent="0.25"/>
    <row r="1143" ht="15.75" customHeight="1" x14ac:dyDescent="0.25"/>
    <row r="1144" ht="15.75" customHeight="1" x14ac:dyDescent="0.25"/>
    <row r="1145" ht="15.75" customHeight="1" x14ac:dyDescent="0.25"/>
    <row r="1146" ht="15.75" customHeight="1" x14ac:dyDescent="0.25"/>
    <row r="1147" ht="15.75" customHeight="1" x14ac:dyDescent="0.25"/>
    <row r="1148" ht="15.75" customHeight="1" x14ac:dyDescent="0.25"/>
    <row r="1149" ht="15.75" customHeight="1" x14ac:dyDescent="0.25"/>
    <row r="1150" ht="15.75" customHeight="1" x14ac:dyDescent="0.25"/>
    <row r="1151" ht="15.75" customHeight="1" x14ac:dyDescent="0.25"/>
    <row r="1152" ht="15.75" customHeight="1" x14ac:dyDescent="0.25"/>
    <row r="1153" ht="15.75" customHeight="1" x14ac:dyDescent="0.25"/>
    <row r="1154" ht="15.75" customHeight="1" x14ac:dyDescent="0.25"/>
    <row r="1155" ht="15.75" customHeight="1" x14ac:dyDescent="0.25"/>
    <row r="1156" ht="15.75" customHeight="1" x14ac:dyDescent="0.25"/>
    <row r="1157" ht="15.75" customHeight="1" x14ac:dyDescent="0.25"/>
    <row r="1158" ht="15.75" customHeight="1" x14ac:dyDescent="0.25"/>
    <row r="1159" ht="15.75" customHeight="1" x14ac:dyDescent="0.25"/>
    <row r="1160" ht="15.75" customHeight="1" x14ac:dyDescent="0.25"/>
    <row r="1161" ht="15.75" customHeight="1" x14ac:dyDescent="0.25"/>
    <row r="1162" ht="15.75" customHeight="1" x14ac:dyDescent="0.25"/>
    <row r="1163" ht="15.75" customHeight="1" x14ac:dyDescent="0.25"/>
    <row r="1164" ht="15.75" customHeight="1" x14ac:dyDescent="0.25"/>
    <row r="1165" ht="15.75" customHeight="1" x14ac:dyDescent="0.25"/>
    <row r="1166" ht="15.75" customHeight="1" x14ac:dyDescent="0.25"/>
    <row r="1167" ht="15.75" customHeight="1" x14ac:dyDescent="0.25"/>
    <row r="1168" ht="15.75" customHeight="1" x14ac:dyDescent="0.25"/>
    <row r="1169" ht="15.75" customHeight="1" x14ac:dyDescent="0.25"/>
    <row r="1170" ht="15.75" customHeight="1" x14ac:dyDescent="0.25"/>
    <row r="1171" ht="15.75" customHeight="1" x14ac:dyDescent="0.25"/>
    <row r="1172" ht="15.75" customHeight="1" x14ac:dyDescent="0.25"/>
    <row r="1173" ht="15.75" customHeight="1" x14ac:dyDescent="0.25"/>
    <row r="1174" ht="15.75" customHeight="1" x14ac:dyDescent="0.25"/>
    <row r="1175" ht="15.75" customHeight="1" x14ac:dyDescent="0.25"/>
    <row r="1176" ht="15.75" customHeight="1" x14ac:dyDescent="0.25"/>
    <row r="1177" ht="15.75" customHeight="1" x14ac:dyDescent="0.25"/>
    <row r="1178" ht="15.75" customHeight="1" x14ac:dyDescent="0.25"/>
    <row r="1179" ht="15.75" customHeight="1" x14ac:dyDescent="0.25"/>
    <row r="1180" ht="15.75" customHeight="1" x14ac:dyDescent="0.25"/>
    <row r="1181" ht="15.75" customHeight="1" x14ac:dyDescent="0.25"/>
    <row r="1182" ht="15.75" customHeight="1" x14ac:dyDescent="0.25"/>
    <row r="1183" ht="15.75" customHeight="1" x14ac:dyDescent="0.25"/>
    <row r="1184" ht="15.75" customHeight="1" x14ac:dyDescent="0.25"/>
    <row r="1185" ht="15.75" customHeight="1" x14ac:dyDescent="0.25"/>
    <row r="1186" ht="15.75" customHeight="1" x14ac:dyDescent="0.25"/>
    <row r="1187" ht="15.75" customHeight="1" x14ac:dyDescent="0.25"/>
    <row r="1188" ht="15.75" customHeight="1" x14ac:dyDescent="0.25"/>
    <row r="1189" ht="15.75" customHeight="1" x14ac:dyDescent="0.25"/>
    <row r="1190" ht="15.75" customHeight="1" x14ac:dyDescent="0.25"/>
    <row r="1191" ht="15.75" customHeight="1" x14ac:dyDescent="0.25"/>
    <row r="1192" ht="15.75" customHeight="1" x14ac:dyDescent="0.25"/>
    <row r="1193" ht="15.75" customHeight="1" x14ac:dyDescent="0.25"/>
    <row r="1194" ht="15.75" customHeight="1" x14ac:dyDescent="0.25"/>
    <row r="1195" ht="15.75" customHeight="1" x14ac:dyDescent="0.25"/>
    <row r="1196" ht="15.75" customHeight="1" x14ac:dyDescent="0.25"/>
    <row r="1197" ht="15.75" customHeight="1" x14ac:dyDescent="0.25"/>
    <row r="1198" ht="15.75" customHeight="1" x14ac:dyDescent="0.25"/>
    <row r="1199" ht="15.75" customHeight="1" x14ac:dyDescent="0.25"/>
    <row r="1200" ht="15.75" customHeight="1" x14ac:dyDescent="0.25"/>
    <row r="1201" ht="15.75" customHeight="1" x14ac:dyDescent="0.25"/>
    <row r="1202" ht="15.75" customHeight="1" x14ac:dyDescent="0.25"/>
    <row r="1203" ht="15.75" customHeight="1" x14ac:dyDescent="0.25"/>
    <row r="1204" ht="15.75" customHeight="1" x14ac:dyDescent="0.25"/>
    <row r="1205" ht="15.75" customHeight="1" x14ac:dyDescent="0.25"/>
    <row r="1206" ht="15.75" customHeight="1" x14ac:dyDescent="0.25"/>
    <row r="1207" ht="15.75" customHeight="1" x14ac:dyDescent="0.25"/>
    <row r="1208" ht="15.75" customHeight="1" x14ac:dyDescent="0.25"/>
    <row r="1209" ht="15.75" customHeight="1" x14ac:dyDescent="0.25"/>
    <row r="1210" ht="15.75" customHeight="1" x14ac:dyDescent="0.25"/>
    <row r="1211" ht="15.75" customHeight="1" x14ac:dyDescent="0.25"/>
    <row r="1212" ht="15.75" customHeight="1" x14ac:dyDescent="0.25"/>
    <row r="1213" ht="15.75" customHeight="1" x14ac:dyDescent="0.25"/>
    <row r="1214" ht="15.75" customHeight="1" x14ac:dyDescent="0.25"/>
    <row r="1215" ht="15.75" customHeight="1" x14ac:dyDescent="0.25"/>
    <row r="1216" ht="15.75" customHeight="1" x14ac:dyDescent="0.25"/>
    <row r="1217" ht="15.75" customHeight="1" x14ac:dyDescent="0.25"/>
    <row r="1218" ht="15.75" customHeight="1" x14ac:dyDescent="0.25"/>
    <row r="1219" ht="15.75" customHeight="1" x14ac:dyDescent="0.25"/>
    <row r="1220" ht="15.75" customHeight="1" x14ac:dyDescent="0.25"/>
    <row r="1221" ht="15.75" customHeight="1" x14ac:dyDescent="0.25"/>
    <row r="1222" ht="15.75" customHeight="1" x14ac:dyDescent="0.25"/>
    <row r="1223" ht="15.75" customHeight="1" x14ac:dyDescent="0.25"/>
    <row r="1224" ht="15.75" customHeight="1" x14ac:dyDescent="0.25"/>
    <row r="1225" ht="15.75" customHeight="1" x14ac:dyDescent="0.25"/>
    <row r="1226" ht="15.75" customHeight="1" x14ac:dyDescent="0.25"/>
    <row r="1227" ht="15.75" customHeight="1" x14ac:dyDescent="0.25"/>
    <row r="1228" ht="15.75" customHeight="1" x14ac:dyDescent="0.25"/>
    <row r="1229" ht="15.75" customHeight="1" x14ac:dyDescent="0.25"/>
    <row r="1230" ht="15.75" customHeight="1" x14ac:dyDescent="0.25"/>
    <row r="1231" ht="15.75" customHeight="1" x14ac:dyDescent="0.25"/>
    <row r="1232" ht="15.75" customHeight="1" x14ac:dyDescent="0.25"/>
    <row r="1233" ht="15.75" customHeight="1" x14ac:dyDescent="0.25"/>
    <row r="1234" ht="15.75" customHeight="1" x14ac:dyDescent="0.25"/>
    <row r="1235" ht="15.75" customHeight="1" x14ac:dyDescent="0.25"/>
    <row r="1236" ht="15.75" customHeight="1" x14ac:dyDescent="0.25"/>
    <row r="1237" ht="15.75" customHeight="1" x14ac:dyDescent="0.25"/>
    <row r="1238" ht="15.75" customHeight="1" x14ac:dyDescent="0.25"/>
    <row r="1239" ht="15.75" customHeight="1" x14ac:dyDescent="0.25"/>
    <row r="1240" ht="15.75" customHeight="1" x14ac:dyDescent="0.25"/>
    <row r="1241" ht="15.75" customHeight="1" x14ac:dyDescent="0.25"/>
    <row r="1242" ht="15.75" customHeight="1" x14ac:dyDescent="0.25"/>
    <row r="1243" ht="15.75" customHeight="1" x14ac:dyDescent="0.25"/>
    <row r="1244" ht="15.75" customHeight="1" x14ac:dyDescent="0.25"/>
    <row r="1245" ht="15.75" customHeight="1" x14ac:dyDescent="0.25"/>
    <row r="1246" ht="15.75" customHeight="1" x14ac:dyDescent="0.25"/>
    <row r="1247" ht="15.75" customHeight="1" x14ac:dyDescent="0.25"/>
    <row r="1248" ht="15.75" customHeight="1" x14ac:dyDescent="0.25"/>
    <row r="1249" ht="15.75" customHeight="1" x14ac:dyDescent="0.25"/>
    <row r="1250" ht="15.75" customHeight="1" x14ac:dyDescent="0.25"/>
    <row r="1251" ht="15.75" customHeight="1" x14ac:dyDescent="0.25"/>
    <row r="1252" ht="15.75" customHeight="1" x14ac:dyDescent="0.25"/>
    <row r="1253" ht="15.75" customHeight="1" x14ac:dyDescent="0.25"/>
    <row r="1254" ht="15.75" customHeight="1" x14ac:dyDescent="0.25"/>
    <row r="1255" ht="15.75" customHeight="1" x14ac:dyDescent="0.25"/>
    <row r="1256" ht="15.75" customHeight="1" x14ac:dyDescent="0.25"/>
    <row r="1257" ht="15.75" customHeight="1" x14ac:dyDescent="0.25"/>
    <row r="1258" ht="15.75" customHeight="1" x14ac:dyDescent="0.25"/>
    <row r="1259" ht="15.75" customHeight="1" x14ac:dyDescent="0.25"/>
    <row r="1260" ht="15.75" customHeight="1" x14ac:dyDescent="0.25"/>
    <row r="1261" ht="15.75" customHeight="1" x14ac:dyDescent="0.25"/>
    <row r="1262" ht="15.75" customHeight="1" x14ac:dyDescent="0.25"/>
    <row r="1263" ht="15.75" customHeight="1" x14ac:dyDescent="0.25"/>
    <row r="1264" ht="15.75" customHeight="1" x14ac:dyDescent="0.25"/>
    <row r="1265" ht="15.75" customHeight="1" x14ac:dyDescent="0.25"/>
    <row r="1266" ht="15.75" customHeight="1" x14ac:dyDescent="0.25"/>
    <row r="1267" ht="15.75" customHeight="1" x14ac:dyDescent="0.25"/>
    <row r="1268" ht="15.75" customHeight="1" x14ac:dyDescent="0.25"/>
    <row r="1269" ht="15.75" customHeight="1" x14ac:dyDescent="0.25"/>
    <row r="1270" ht="15.75" customHeight="1" x14ac:dyDescent="0.25"/>
    <row r="1271" ht="15.75" customHeight="1" x14ac:dyDescent="0.25"/>
    <row r="1272" ht="15.75" customHeight="1" x14ac:dyDescent="0.25"/>
    <row r="1273" ht="15.75" customHeight="1" x14ac:dyDescent="0.25"/>
    <row r="1274" ht="15.75" customHeight="1" x14ac:dyDescent="0.25"/>
    <row r="1275" ht="15.75" customHeight="1" x14ac:dyDescent="0.25"/>
    <row r="1276" ht="15.75" customHeight="1" x14ac:dyDescent="0.25"/>
    <row r="1277" ht="15.75" customHeight="1" x14ac:dyDescent="0.25"/>
    <row r="1278" ht="15.75" customHeight="1" x14ac:dyDescent="0.25"/>
    <row r="1279" ht="15.75" customHeight="1" x14ac:dyDescent="0.25"/>
    <row r="1280" ht="15.75" customHeight="1" x14ac:dyDescent="0.25"/>
    <row r="1281" ht="15.75" customHeight="1" x14ac:dyDescent="0.25"/>
    <row r="1282" ht="15.75" customHeight="1" x14ac:dyDescent="0.25"/>
    <row r="1283" ht="15.75" customHeight="1" x14ac:dyDescent="0.25"/>
    <row r="1284" ht="15.75" customHeight="1" x14ac:dyDescent="0.25"/>
    <row r="1285" ht="15.75" customHeight="1" x14ac:dyDescent="0.25"/>
    <row r="1286" ht="15.75" customHeight="1" x14ac:dyDescent="0.25"/>
    <row r="1287" ht="15.75" customHeight="1" x14ac:dyDescent="0.25"/>
    <row r="1288" ht="15.75" customHeight="1" x14ac:dyDescent="0.25"/>
    <row r="1289" ht="15.75" customHeight="1" x14ac:dyDescent="0.25"/>
    <row r="1290" ht="15.75" customHeight="1" x14ac:dyDescent="0.25"/>
    <row r="1291" ht="15.75" customHeight="1" x14ac:dyDescent="0.25"/>
    <row r="1292" ht="15.75" customHeight="1" x14ac:dyDescent="0.25"/>
    <row r="1293" ht="15.75" customHeight="1" x14ac:dyDescent="0.25"/>
    <row r="1294" ht="15.75" customHeight="1" x14ac:dyDescent="0.25"/>
    <row r="1295" ht="15.75" customHeight="1" x14ac:dyDescent="0.25"/>
    <row r="1296" ht="15.75" customHeight="1" x14ac:dyDescent="0.25"/>
    <row r="1297" ht="15.75" customHeight="1" x14ac:dyDescent="0.25"/>
    <row r="1298" ht="15.75" customHeight="1" x14ac:dyDescent="0.25"/>
    <row r="1299" ht="15.75" customHeight="1" x14ac:dyDescent="0.25"/>
    <row r="1300" ht="15.75" customHeight="1" x14ac:dyDescent="0.25"/>
    <row r="1301" ht="15.75" customHeight="1" x14ac:dyDescent="0.25"/>
    <row r="1302" ht="15.75" customHeight="1" x14ac:dyDescent="0.25"/>
    <row r="1303" ht="15.75" customHeight="1" x14ac:dyDescent="0.25"/>
    <row r="1304" ht="15.75" customHeight="1" x14ac:dyDescent="0.25"/>
    <row r="1305" ht="15.75" customHeight="1" x14ac:dyDescent="0.25"/>
    <row r="1306" ht="15.75" customHeight="1" x14ac:dyDescent="0.25"/>
    <row r="1307" ht="15.75" customHeight="1" x14ac:dyDescent="0.25"/>
    <row r="1308" ht="15.75" customHeight="1" x14ac:dyDescent="0.25"/>
    <row r="1309" ht="15.75" customHeight="1" x14ac:dyDescent="0.25"/>
    <row r="1310" ht="15.75" customHeight="1" x14ac:dyDescent="0.25"/>
    <row r="1311" ht="15.75" customHeight="1" x14ac:dyDescent="0.25"/>
    <row r="1312" ht="15.75" customHeight="1" x14ac:dyDescent="0.25"/>
    <row r="1313" ht="15.75" customHeight="1" x14ac:dyDescent="0.25"/>
    <row r="1314" ht="15.75" customHeight="1" x14ac:dyDescent="0.25"/>
    <row r="1315" ht="15.75" customHeight="1" x14ac:dyDescent="0.25"/>
    <row r="1316" ht="15.75" customHeight="1" x14ac:dyDescent="0.25"/>
    <row r="1317" ht="15.75" customHeight="1" x14ac:dyDescent="0.25"/>
    <row r="1318" ht="15.75" customHeight="1" x14ac:dyDescent="0.25"/>
    <row r="1319" ht="15.75" customHeight="1" x14ac:dyDescent="0.25"/>
    <row r="1320" ht="15.75" customHeight="1" x14ac:dyDescent="0.25"/>
    <row r="1321" ht="15.75" customHeight="1" x14ac:dyDescent="0.25"/>
    <row r="1322" ht="15.75" customHeight="1" x14ac:dyDescent="0.25"/>
    <row r="1323" ht="15.75" customHeight="1" x14ac:dyDescent="0.25"/>
    <row r="1324" ht="15.75" customHeight="1" x14ac:dyDescent="0.25"/>
    <row r="1325" ht="15.75" customHeight="1" x14ac:dyDescent="0.25"/>
    <row r="1326" ht="15.75" customHeight="1" x14ac:dyDescent="0.25"/>
    <row r="1327" ht="15.75" customHeight="1" x14ac:dyDescent="0.25"/>
    <row r="1328" ht="15.75" customHeight="1" x14ac:dyDescent="0.25"/>
    <row r="1329" ht="15.75" customHeight="1" x14ac:dyDescent="0.25"/>
    <row r="1330" ht="15.75" customHeight="1" x14ac:dyDescent="0.25"/>
    <row r="1331" ht="15.75" customHeight="1" x14ac:dyDescent="0.25"/>
    <row r="1332" ht="15.75" customHeight="1" x14ac:dyDescent="0.25"/>
    <row r="1333" ht="15.75" customHeight="1" x14ac:dyDescent="0.25"/>
    <row r="1334" ht="15.75" customHeight="1" x14ac:dyDescent="0.25"/>
    <row r="1335" ht="15.75" customHeight="1" x14ac:dyDescent="0.25"/>
    <row r="1336" ht="15.75" customHeight="1" x14ac:dyDescent="0.25"/>
    <row r="1337" ht="15.75" customHeight="1" x14ac:dyDescent="0.25"/>
    <row r="1338" ht="15.75" customHeight="1" x14ac:dyDescent="0.25"/>
    <row r="1339" ht="15.75" customHeight="1" x14ac:dyDescent="0.25"/>
    <row r="1340" ht="15.75" customHeight="1" x14ac:dyDescent="0.25"/>
    <row r="1341" ht="15.75" customHeight="1" x14ac:dyDescent="0.25"/>
    <row r="1342" ht="15.75" customHeight="1" x14ac:dyDescent="0.25"/>
    <row r="1343" ht="15.75" customHeight="1" x14ac:dyDescent="0.25"/>
    <row r="1344" ht="15.75" customHeight="1" x14ac:dyDescent="0.25"/>
    <row r="1345" ht="15.75" customHeight="1" x14ac:dyDescent="0.25"/>
    <row r="1346" ht="15.75" customHeight="1" x14ac:dyDescent="0.25"/>
    <row r="1347" ht="15.75" customHeight="1" x14ac:dyDescent="0.25"/>
    <row r="1348" ht="15.75" customHeight="1" x14ac:dyDescent="0.25"/>
    <row r="1349" ht="15.75" customHeight="1" x14ac:dyDescent="0.25"/>
    <row r="1350" ht="15.75" customHeight="1" x14ac:dyDescent="0.25"/>
    <row r="1351" ht="15.75" customHeight="1" x14ac:dyDescent="0.25"/>
    <row r="1352" ht="15.75" customHeight="1" x14ac:dyDescent="0.25"/>
    <row r="1353" ht="15.75" customHeight="1" x14ac:dyDescent="0.25"/>
    <row r="1354" ht="15.75" customHeight="1" x14ac:dyDescent="0.25"/>
    <row r="1355" ht="15.75" customHeight="1" x14ac:dyDescent="0.25"/>
    <row r="1356" ht="15.75" customHeight="1" x14ac:dyDescent="0.25"/>
    <row r="1357" ht="15.75" customHeight="1" x14ac:dyDescent="0.25"/>
    <row r="1358" ht="15.75" customHeight="1" x14ac:dyDescent="0.25"/>
    <row r="1359" ht="15.75" customHeight="1" x14ac:dyDescent="0.25"/>
    <row r="1360" ht="15.75" customHeight="1" x14ac:dyDescent="0.25"/>
    <row r="1361" ht="15.75" customHeight="1" x14ac:dyDescent="0.25"/>
    <row r="1362" ht="15.75" customHeight="1" x14ac:dyDescent="0.25"/>
    <row r="1363" ht="15.75" customHeight="1" x14ac:dyDescent="0.25"/>
    <row r="1364" ht="15.75" customHeight="1" x14ac:dyDescent="0.25"/>
    <row r="1365" ht="15.75" customHeight="1" x14ac:dyDescent="0.25"/>
    <row r="1366" ht="15.75" customHeight="1" x14ac:dyDescent="0.25"/>
    <row r="1367" ht="15.75" customHeight="1" x14ac:dyDescent="0.25"/>
    <row r="1368" ht="15.75" customHeight="1" x14ac:dyDescent="0.25"/>
    <row r="1369" ht="15.75" customHeight="1" x14ac:dyDescent="0.25"/>
    <row r="1370" ht="15.75" customHeight="1" x14ac:dyDescent="0.25"/>
    <row r="1371" ht="15.75" customHeight="1" x14ac:dyDescent="0.25"/>
    <row r="1372" ht="15.75" customHeight="1" x14ac:dyDescent="0.25"/>
    <row r="1373" ht="15.75" customHeight="1" x14ac:dyDescent="0.25"/>
    <row r="1374" ht="15.75" customHeight="1" x14ac:dyDescent="0.25"/>
    <row r="1375" ht="15.75" customHeight="1" x14ac:dyDescent="0.25"/>
    <row r="1376" ht="15.75" customHeight="1" x14ac:dyDescent="0.25"/>
    <row r="1377" ht="15.75" customHeight="1" x14ac:dyDescent="0.25"/>
    <row r="1378" ht="15.75" customHeight="1" x14ac:dyDescent="0.25"/>
    <row r="1379" ht="15.75" customHeight="1" x14ac:dyDescent="0.25"/>
    <row r="1380" ht="15.75" customHeight="1" x14ac:dyDescent="0.25"/>
    <row r="1381" ht="15.75" customHeight="1" x14ac:dyDescent="0.25"/>
    <row r="1382" ht="15.75" customHeight="1" x14ac:dyDescent="0.25"/>
    <row r="1383" ht="15.75" customHeight="1" x14ac:dyDescent="0.25"/>
    <row r="1384" ht="15.75" customHeight="1" x14ac:dyDescent="0.25"/>
    <row r="1385" ht="15.75" customHeight="1" x14ac:dyDescent="0.25"/>
    <row r="1386" ht="15.75" customHeight="1" x14ac:dyDescent="0.25"/>
    <row r="1387" ht="15.75" customHeight="1" x14ac:dyDescent="0.25"/>
    <row r="1388" ht="15.75" customHeight="1" x14ac:dyDescent="0.25"/>
    <row r="1389" ht="15.75" customHeight="1" x14ac:dyDescent="0.25"/>
    <row r="1390" ht="15.75" customHeight="1" x14ac:dyDescent="0.25"/>
    <row r="1391" ht="15.75" customHeight="1" x14ac:dyDescent="0.25"/>
    <row r="1392" ht="15.75" customHeight="1" x14ac:dyDescent="0.25"/>
    <row r="1393" ht="15.75" customHeight="1" x14ac:dyDescent="0.25"/>
    <row r="1394" ht="15.75" customHeight="1" x14ac:dyDescent="0.25"/>
    <row r="1395" ht="15.75" customHeight="1" x14ac:dyDescent="0.25"/>
    <row r="1396" ht="15.75" customHeight="1" x14ac:dyDescent="0.25"/>
    <row r="1397" ht="15.75" customHeight="1" x14ac:dyDescent="0.25"/>
    <row r="1398" ht="15.75" customHeight="1" x14ac:dyDescent="0.25"/>
    <row r="1399" ht="15.75" customHeight="1" x14ac:dyDescent="0.25"/>
    <row r="1400" ht="15.75" customHeight="1" x14ac:dyDescent="0.25"/>
    <row r="1401" ht="15.75" customHeight="1" x14ac:dyDescent="0.25"/>
    <row r="1402" ht="15.75" customHeight="1" x14ac:dyDescent="0.25"/>
    <row r="1403" ht="15.75" customHeight="1" x14ac:dyDescent="0.25"/>
    <row r="1404" ht="15.75" customHeight="1" x14ac:dyDescent="0.25"/>
    <row r="1405" ht="15.75" customHeight="1" x14ac:dyDescent="0.25"/>
    <row r="1406" ht="15.75" customHeight="1" x14ac:dyDescent="0.25"/>
    <row r="1407" ht="15.75" customHeight="1" x14ac:dyDescent="0.25"/>
    <row r="1408" ht="15.75" customHeight="1" x14ac:dyDescent="0.25"/>
    <row r="1409" ht="15.75" customHeight="1" x14ac:dyDescent="0.25"/>
    <row r="1410" ht="15.75" customHeight="1" x14ac:dyDescent="0.25"/>
    <row r="1411" ht="15.75" customHeight="1" x14ac:dyDescent="0.25"/>
    <row r="1412" ht="15.75" customHeight="1" x14ac:dyDescent="0.25"/>
    <row r="1413" ht="15.75" customHeight="1" x14ac:dyDescent="0.25"/>
    <row r="1414" ht="15.75" customHeight="1" x14ac:dyDescent="0.25"/>
    <row r="1415" ht="15.75" customHeight="1" x14ac:dyDescent="0.25"/>
    <row r="1416" ht="15.75" customHeight="1" x14ac:dyDescent="0.25"/>
    <row r="1417" ht="15.75" customHeight="1" x14ac:dyDescent="0.25"/>
    <row r="1418" ht="15.75" customHeight="1" x14ac:dyDescent="0.25"/>
    <row r="1419" ht="15.75" customHeight="1" x14ac:dyDescent="0.25"/>
    <row r="1420" ht="15.75" customHeight="1" x14ac:dyDescent="0.25"/>
    <row r="1421" ht="15.75" customHeight="1" x14ac:dyDescent="0.25"/>
    <row r="1422" ht="15.75" customHeight="1" x14ac:dyDescent="0.25"/>
    <row r="1423" ht="15.75" customHeight="1" x14ac:dyDescent="0.25"/>
    <row r="1424" ht="15.75" customHeight="1" x14ac:dyDescent="0.25"/>
    <row r="1425" ht="15.75" customHeight="1" x14ac:dyDescent="0.25"/>
    <row r="1426" ht="15.75" customHeight="1" x14ac:dyDescent="0.25"/>
    <row r="1427" ht="15.75" customHeight="1" x14ac:dyDescent="0.25"/>
    <row r="1428" ht="15.75" customHeight="1" x14ac:dyDescent="0.25"/>
    <row r="1429" ht="15.75" customHeight="1" x14ac:dyDescent="0.25"/>
    <row r="1430" ht="15.75" customHeight="1" x14ac:dyDescent="0.25"/>
    <row r="1431" ht="15.75" customHeight="1" x14ac:dyDescent="0.25"/>
    <row r="1432" ht="15.75" customHeight="1" x14ac:dyDescent="0.25"/>
    <row r="1433" ht="15.75" customHeight="1" x14ac:dyDescent="0.25"/>
    <row r="1434" ht="15.75" customHeight="1" x14ac:dyDescent="0.25"/>
    <row r="1435" ht="15.75" customHeight="1" x14ac:dyDescent="0.25"/>
    <row r="1436" ht="15.75" customHeight="1" x14ac:dyDescent="0.25"/>
    <row r="1437" ht="15.75" customHeight="1" x14ac:dyDescent="0.25"/>
    <row r="1438" ht="15.75" customHeight="1" x14ac:dyDescent="0.25"/>
    <row r="1439" ht="15.75" customHeight="1" x14ac:dyDescent="0.25"/>
    <row r="1440" ht="15.75" customHeight="1" x14ac:dyDescent="0.25"/>
    <row r="1441" ht="15.75" customHeight="1" x14ac:dyDescent="0.25"/>
    <row r="1442" ht="15.75" customHeight="1" x14ac:dyDescent="0.25"/>
    <row r="1443" ht="15.75" customHeight="1" x14ac:dyDescent="0.25"/>
    <row r="1444" ht="15.75" customHeight="1" x14ac:dyDescent="0.25"/>
    <row r="1445" ht="15.75" customHeight="1" x14ac:dyDescent="0.25"/>
    <row r="1446" ht="15.75" customHeight="1" x14ac:dyDescent="0.25"/>
    <row r="1447" ht="15.75" customHeight="1" x14ac:dyDescent="0.25"/>
    <row r="1448" ht="15.75" customHeight="1" x14ac:dyDescent="0.25"/>
    <row r="1449" ht="15.75" customHeight="1" x14ac:dyDescent="0.25"/>
    <row r="1450" ht="15.75" customHeight="1" x14ac:dyDescent="0.25"/>
    <row r="1451" ht="15.75" customHeight="1" x14ac:dyDescent="0.25"/>
    <row r="1452" ht="15.75" customHeight="1" x14ac:dyDescent="0.25"/>
    <row r="1453" ht="15.75" customHeight="1" x14ac:dyDescent="0.25"/>
    <row r="1454" ht="15.75" customHeight="1" x14ac:dyDescent="0.25"/>
    <row r="1455" ht="15.75" customHeight="1" x14ac:dyDescent="0.25"/>
    <row r="1456" ht="15.75" customHeight="1" x14ac:dyDescent="0.25"/>
    <row r="1457" ht="15.75" customHeight="1" x14ac:dyDescent="0.25"/>
    <row r="1458" ht="15.75" customHeight="1" x14ac:dyDescent="0.25"/>
    <row r="1459" ht="15.75" customHeight="1" x14ac:dyDescent="0.25"/>
    <row r="1460" ht="15.75" customHeight="1" x14ac:dyDescent="0.25"/>
    <row r="1461" ht="15.75" customHeight="1" x14ac:dyDescent="0.25"/>
    <row r="1462" ht="15.75" customHeight="1" x14ac:dyDescent="0.25"/>
    <row r="1463" ht="15.75" customHeight="1" x14ac:dyDescent="0.25"/>
    <row r="1464" ht="15.75" customHeight="1" x14ac:dyDescent="0.25"/>
    <row r="1465" ht="15.75" customHeight="1" x14ac:dyDescent="0.25"/>
    <row r="1466" ht="15.75" customHeight="1" x14ac:dyDescent="0.25"/>
    <row r="1467" ht="15.75" customHeight="1" x14ac:dyDescent="0.25"/>
    <row r="1468" ht="15.75" customHeight="1" x14ac:dyDescent="0.25"/>
    <row r="1469" ht="15.75" customHeight="1" x14ac:dyDescent="0.25"/>
    <row r="1470" ht="15.75" customHeight="1" x14ac:dyDescent="0.25"/>
    <row r="1471" ht="15.75" customHeight="1" x14ac:dyDescent="0.25"/>
    <row r="1472" ht="15.75" customHeight="1" x14ac:dyDescent="0.25"/>
    <row r="1473" ht="15.75" customHeight="1" x14ac:dyDescent="0.25"/>
    <row r="1474" ht="15.75" customHeight="1" x14ac:dyDescent="0.25"/>
    <row r="1475" ht="15.75" customHeight="1" x14ac:dyDescent="0.25"/>
    <row r="1476" ht="15.75" customHeight="1" x14ac:dyDescent="0.25"/>
    <row r="1477" ht="15.75" customHeight="1" x14ac:dyDescent="0.25"/>
    <row r="1478" ht="15.75" customHeight="1" x14ac:dyDescent="0.25"/>
    <row r="1479" ht="15.75" customHeight="1" x14ac:dyDescent="0.25"/>
    <row r="1480" ht="15.75" customHeight="1" x14ac:dyDescent="0.25"/>
    <row r="1481" ht="15.75" customHeight="1" x14ac:dyDescent="0.25"/>
    <row r="1482" ht="15.75" customHeight="1" x14ac:dyDescent="0.25"/>
    <row r="1483" ht="15.75" customHeight="1" x14ac:dyDescent="0.25"/>
    <row r="1484" ht="15.75" customHeight="1" x14ac:dyDescent="0.25"/>
    <row r="1485" ht="15.75" customHeight="1" x14ac:dyDescent="0.25"/>
    <row r="1486" ht="15.75" customHeight="1" x14ac:dyDescent="0.25"/>
    <row r="1487" ht="15.75" customHeight="1" x14ac:dyDescent="0.25"/>
    <row r="1488" ht="15.75" customHeight="1" x14ac:dyDescent="0.25"/>
    <row r="1489" ht="15.75" customHeight="1" x14ac:dyDescent="0.25"/>
    <row r="1490" ht="15.75" customHeight="1" x14ac:dyDescent="0.25"/>
    <row r="1491" ht="15.75" customHeight="1" x14ac:dyDescent="0.25"/>
    <row r="1492" ht="15.75" customHeight="1" x14ac:dyDescent="0.25"/>
    <row r="1493" ht="15.75" customHeight="1" x14ac:dyDescent="0.25"/>
    <row r="1494" ht="15.75" customHeight="1" x14ac:dyDescent="0.25"/>
    <row r="1495" ht="15.75" customHeight="1" x14ac:dyDescent="0.25"/>
    <row r="1496" ht="15.75" customHeight="1" x14ac:dyDescent="0.25"/>
    <row r="1497" ht="15.75" customHeight="1" x14ac:dyDescent="0.25"/>
    <row r="1498" ht="15.75" customHeight="1" x14ac:dyDescent="0.25"/>
    <row r="1499" ht="15.75" customHeight="1" x14ac:dyDescent="0.25"/>
    <row r="1500" ht="15.75" customHeight="1" x14ac:dyDescent="0.25"/>
    <row r="1501" ht="15.75" customHeight="1" x14ac:dyDescent="0.25"/>
    <row r="1502" ht="15.75" customHeight="1" x14ac:dyDescent="0.25"/>
    <row r="1503" ht="15.75" customHeight="1" x14ac:dyDescent="0.25"/>
    <row r="1504" ht="15.75" customHeight="1" x14ac:dyDescent="0.25"/>
    <row r="1505" ht="15.75" customHeight="1" x14ac:dyDescent="0.25"/>
    <row r="1506" ht="15.75" customHeight="1" x14ac:dyDescent="0.25"/>
    <row r="1507" ht="15.75" customHeight="1" x14ac:dyDescent="0.25"/>
    <row r="1508" ht="15.75" customHeight="1" x14ac:dyDescent="0.25"/>
    <row r="1509" ht="15.75" customHeight="1" x14ac:dyDescent="0.25"/>
    <row r="1510" ht="15.75" customHeight="1" x14ac:dyDescent="0.25"/>
    <row r="1511" ht="15.75" customHeight="1" x14ac:dyDescent="0.25"/>
    <row r="1512" ht="15.75" customHeight="1" x14ac:dyDescent="0.25"/>
    <row r="1513" ht="15.75" customHeight="1" x14ac:dyDescent="0.25"/>
    <row r="1514" ht="15.75" customHeight="1" x14ac:dyDescent="0.25"/>
    <row r="1515" ht="15.75" customHeight="1" x14ac:dyDescent="0.25"/>
    <row r="1516" ht="15.75" customHeight="1" x14ac:dyDescent="0.25"/>
    <row r="1517" ht="15.75" customHeight="1" x14ac:dyDescent="0.25"/>
    <row r="1518" ht="15.75" customHeight="1" x14ac:dyDescent="0.25"/>
    <row r="1519" ht="15.75" customHeight="1" x14ac:dyDescent="0.25"/>
    <row r="1520" ht="15.75" customHeight="1" x14ac:dyDescent="0.25"/>
    <row r="1521" ht="15.75" customHeight="1" x14ac:dyDescent="0.25"/>
    <row r="1522" ht="15.75" customHeight="1" x14ac:dyDescent="0.25"/>
    <row r="1523" ht="15.75" customHeight="1" x14ac:dyDescent="0.25"/>
    <row r="1524" ht="15.75" customHeight="1" x14ac:dyDescent="0.25"/>
    <row r="1525" ht="15.75" customHeight="1" x14ac:dyDescent="0.25"/>
    <row r="1526" ht="15.75" customHeight="1" x14ac:dyDescent="0.25"/>
    <row r="1527" ht="15.75" customHeight="1" x14ac:dyDescent="0.25"/>
    <row r="1528" ht="15.75" customHeight="1" x14ac:dyDescent="0.25"/>
    <row r="1529" ht="15.75" customHeight="1" x14ac:dyDescent="0.25"/>
    <row r="1530" ht="15.75" customHeight="1" x14ac:dyDescent="0.25"/>
    <row r="1531" ht="15.75" customHeight="1" x14ac:dyDescent="0.25"/>
    <row r="1532" ht="15.75" customHeight="1" x14ac:dyDescent="0.25"/>
    <row r="1533" ht="15.75" customHeight="1" x14ac:dyDescent="0.25"/>
    <row r="1534" ht="15.75" customHeight="1" x14ac:dyDescent="0.25"/>
    <row r="1535" ht="15.75" customHeight="1" x14ac:dyDescent="0.25"/>
    <row r="1536" ht="15.75" customHeight="1" x14ac:dyDescent="0.25"/>
    <row r="1537" ht="15.75" customHeight="1" x14ac:dyDescent="0.25"/>
    <row r="1538" ht="15.75" customHeight="1" x14ac:dyDescent="0.25"/>
    <row r="1539" ht="15.75" customHeight="1" x14ac:dyDescent="0.25"/>
    <row r="1540" ht="15.75" customHeight="1" x14ac:dyDescent="0.25"/>
    <row r="1541" ht="15.75" customHeight="1" x14ac:dyDescent="0.25"/>
    <row r="1542" ht="15.75" customHeight="1" x14ac:dyDescent="0.25"/>
    <row r="1543" ht="15.75" customHeight="1" x14ac:dyDescent="0.25"/>
    <row r="1544" ht="15.75" customHeight="1" x14ac:dyDescent="0.25"/>
    <row r="1545" ht="15.75" customHeight="1" x14ac:dyDescent="0.25"/>
    <row r="1546" ht="15.75" customHeight="1" x14ac:dyDescent="0.25"/>
    <row r="1547" ht="15.75" customHeight="1" x14ac:dyDescent="0.25"/>
    <row r="1548" ht="15.75" customHeight="1" x14ac:dyDescent="0.25"/>
    <row r="1549" ht="15.75" customHeight="1" x14ac:dyDescent="0.25"/>
    <row r="1550" ht="15.75" customHeight="1" x14ac:dyDescent="0.25"/>
    <row r="1551" ht="15.75" customHeight="1" x14ac:dyDescent="0.25"/>
    <row r="1552" ht="15.75" customHeight="1" x14ac:dyDescent="0.25"/>
    <row r="1553" ht="15.75" customHeight="1" x14ac:dyDescent="0.25"/>
    <row r="1554" ht="15.75" customHeight="1" x14ac:dyDescent="0.25"/>
    <row r="1555" ht="15.75" customHeight="1" x14ac:dyDescent="0.25"/>
    <row r="1556" ht="15.75" customHeight="1" x14ac:dyDescent="0.25"/>
    <row r="1557" ht="15.75" customHeight="1" x14ac:dyDescent="0.25"/>
    <row r="1558" ht="15.75" customHeight="1" x14ac:dyDescent="0.25"/>
    <row r="1559" ht="15.75" customHeight="1" x14ac:dyDescent="0.25"/>
    <row r="1560" ht="15.75" customHeight="1" x14ac:dyDescent="0.25"/>
    <row r="1561" ht="15.75" customHeight="1" x14ac:dyDescent="0.25"/>
    <row r="1562" ht="15.75" customHeight="1" x14ac:dyDescent="0.25"/>
    <row r="1563" ht="15.75" customHeight="1" x14ac:dyDescent="0.25"/>
    <row r="1564" ht="15.75" customHeight="1" x14ac:dyDescent="0.25"/>
    <row r="1565" ht="15.75" customHeight="1" x14ac:dyDescent="0.25"/>
    <row r="1566" ht="15.75" customHeight="1" x14ac:dyDescent="0.25"/>
    <row r="1567" ht="15.75" customHeight="1" x14ac:dyDescent="0.25"/>
    <row r="1568" ht="15.75" customHeight="1" x14ac:dyDescent="0.25"/>
    <row r="1569" ht="15.75" customHeight="1" x14ac:dyDescent="0.25"/>
    <row r="1570" ht="15.75" customHeight="1" x14ac:dyDescent="0.25"/>
    <row r="1571" ht="15.75" customHeight="1" x14ac:dyDescent="0.25"/>
    <row r="1572" ht="15.75" customHeight="1" x14ac:dyDescent="0.25"/>
    <row r="1573" ht="15.75" customHeight="1" x14ac:dyDescent="0.25"/>
    <row r="1574" ht="15.75" customHeight="1" x14ac:dyDescent="0.25"/>
    <row r="1575" ht="15.75" customHeight="1" x14ac:dyDescent="0.25"/>
    <row r="1576" ht="15.75" customHeight="1" x14ac:dyDescent="0.25"/>
    <row r="1577" ht="15.75" customHeight="1" x14ac:dyDescent="0.25"/>
    <row r="1578" ht="15.75" customHeight="1" x14ac:dyDescent="0.25"/>
    <row r="1579" ht="15.75" customHeight="1" x14ac:dyDescent="0.25"/>
    <row r="1580" ht="15.75" customHeight="1" x14ac:dyDescent="0.25"/>
    <row r="1581" ht="15.75" customHeight="1" x14ac:dyDescent="0.25"/>
    <row r="1582" ht="15.75" customHeight="1" x14ac:dyDescent="0.25"/>
    <row r="1583" ht="15.75" customHeight="1" x14ac:dyDescent="0.25"/>
    <row r="1584" ht="15.75" customHeight="1" x14ac:dyDescent="0.25"/>
    <row r="1585" ht="15.75" customHeight="1" x14ac:dyDescent="0.25"/>
    <row r="1586" ht="15.75" customHeight="1" x14ac:dyDescent="0.25"/>
    <row r="1587" ht="15.75" customHeight="1" x14ac:dyDescent="0.25"/>
    <row r="1588" ht="15.75" customHeight="1" x14ac:dyDescent="0.25"/>
    <row r="1589" ht="15.75" customHeight="1" x14ac:dyDescent="0.25"/>
    <row r="1590" ht="15.75" customHeight="1" x14ac:dyDescent="0.25"/>
    <row r="1591" ht="15.75" customHeight="1" x14ac:dyDescent="0.25"/>
    <row r="1592" ht="15.75" customHeight="1" x14ac:dyDescent="0.25"/>
    <row r="1593" ht="15.75" customHeight="1" x14ac:dyDescent="0.25"/>
    <row r="1594" ht="15.75" customHeight="1" x14ac:dyDescent="0.25"/>
    <row r="1595" ht="15.75" customHeight="1" x14ac:dyDescent="0.25"/>
    <row r="1596" ht="15.75" customHeight="1" x14ac:dyDescent="0.25"/>
    <row r="1597" ht="15.75" customHeight="1" x14ac:dyDescent="0.25"/>
    <row r="1598" ht="15.75" customHeight="1" x14ac:dyDescent="0.25"/>
    <row r="1599" ht="15.75" customHeight="1" x14ac:dyDescent="0.25"/>
    <row r="1600" ht="15.75" customHeight="1" x14ac:dyDescent="0.25"/>
    <row r="1601" ht="15.75" customHeight="1" x14ac:dyDescent="0.25"/>
    <row r="1602" ht="15.75" customHeight="1" x14ac:dyDescent="0.25"/>
    <row r="1603" ht="15.75" customHeight="1" x14ac:dyDescent="0.25"/>
    <row r="1604" ht="15.75" customHeight="1" x14ac:dyDescent="0.25"/>
    <row r="1605" ht="15.75" customHeight="1" x14ac:dyDescent="0.25"/>
    <row r="1606" ht="15.75" customHeight="1" x14ac:dyDescent="0.25"/>
    <row r="1607" ht="15.75" customHeight="1" x14ac:dyDescent="0.25"/>
    <row r="1608" ht="15.75" customHeight="1" x14ac:dyDescent="0.25"/>
    <row r="1609" ht="15.75" customHeight="1" x14ac:dyDescent="0.25"/>
    <row r="1610" ht="15.75" customHeight="1" x14ac:dyDescent="0.25"/>
    <row r="1611" ht="15.75" customHeight="1" x14ac:dyDescent="0.25"/>
    <row r="1612" ht="15.75" customHeight="1" x14ac:dyDescent="0.25"/>
    <row r="1613" ht="15.75" customHeight="1" x14ac:dyDescent="0.25"/>
    <row r="1614" ht="15.75" customHeight="1" x14ac:dyDescent="0.25"/>
    <row r="1615" ht="15.75" customHeight="1" x14ac:dyDescent="0.25"/>
    <row r="1616" ht="15.75" customHeight="1" x14ac:dyDescent="0.25"/>
    <row r="1617" ht="15.75" customHeight="1" x14ac:dyDescent="0.25"/>
    <row r="1618" ht="15.75" customHeight="1" x14ac:dyDescent="0.25"/>
    <row r="1619" ht="15.75" customHeight="1" x14ac:dyDescent="0.25"/>
    <row r="1620" ht="15.75" customHeight="1" x14ac:dyDescent="0.25"/>
    <row r="1621" ht="15.75" customHeight="1" x14ac:dyDescent="0.25"/>
    <row r="1622" ht="15.75" customHeight="1" x14ac:dyDescent="0.25"/>
    <row r="1623" ht="15.75" customHeight="1" x14ac:dyDescent="0.25"/>
    <row r="1624" ht="15.75" customHeight="1" x14ac:dyDescent="0.25"/>
    <row r="1625" ht="15.75" customHeight="1" x14ac:dyDescent="0.25"/>
    <row r="1626" ht="15.75" customHeight="1" x14ac:dyDescent="0.25"/>
    <row r="1627" ht="15.75" customHeight="1" x14ac:dyDescent="0.25"/>
    <row r="1628" ht="15.75" customHeight="1" x14ac:dyDescent="0.25"/>
    <row r="1629" ht="15.75" customHeight="1" x14ac:dyDescent="0.25"/>
    <row r="1630" ht="15.75" customHeight="1" x14ac:dyDescent="0.25"/>
    <row r="1631" ht="15.75" customHeight="1" x14ac:dyDescent="0.25"/>
    <row r="1632" ht="15.75" customHeight="1" x14ac:dyDescent="0.25"/>
    <row r="1633" ht="15.75" customHeight="1" x14ac:dyDescent="0.25"/>
    <row r="1634" ht="15.75" customHeight="1" x14ac:dyDescent="0.25"/>
    <row r="1635" ht="15.75" customHeight="1" x14ac:dyDescent="0.25"/>
    <row r="1636" ht="15.75" customHeight="1" x14ac:dyDescent="0.25"/>
    <row r="1637" ht="15.75" customHeight="1" x14ac:dyDescent="0.25"/>
    <row r="1638" ht="15.75" customHeight="1" x14ac:dyDescent="0.25"/>
    <row r="1639" ht="15.75" customHeight="1" x14ac:dyDescent="0.25"/>
    <row r="1640" ht="15.75" customHeight="1" x14ac:dyDescent="0.25"/>
    <row r="1641" ht="15.75" customHeight="1" x14ac:dyDescent="0.25"/>
    <row r="1642" ht="15.75" customHeight="1" x14ac:dyDescent="0.25"/>
    <row r="1643" ht="15.75" customHeight="1" x14ac:dyDescent="0.25"/>
    <row r="1644" ht="15.75" customHeight="1" x14ac:dyDescent="0.25"/>
    <row r="1645" ht="15.75" customHeight="1" x14ac:dyDescent="0.25"/>
    <row r="1646" ht="15.75" customHeight="1" x14ac:dyDescent="0.25"/>
    <row r="1647" ht="15.75" customHeight="1" x14ac:dyDescent="0.25"/>
    <row r="1648" ht="15.75" customHeight="1" x14ac:dyDescent="0.25"/>
    <row r="1649" ht="15.75" customHeight="1" x14ac:dyDescent="0.25"/>
    <row r="1650" ht="15.75" customHeight="1" x14ac:dyDescent="0.25"/>
    <row r="1651" ht="15.75" customHeight="1" x14ac:dyDescent="0.25"/>
    <row r="1652" ht="15.75" customHeight="1" x14ac:dyDescent="0.25"/>
    <row r="1653" ht="15.75" customHeight="1" x14ac:dyDescent="0.25"/>
    <row r="1654" ht="15.75" customHeight="1" x14ac:dyDescent="0.25"/>
    <row r="1655" ht="15.75" customHeight="1" x14ac:dyDescent="0.25"/>
    <row r="1656" ht="15.75" customHeight="1" x14ac:dyDescent="0.25"/>
    <row r="1657" ht="15.75" customHeight="1" x14ac:dyDescent="0.25"/>
    <row r="1658" ht="15.75" customHeight="1" x14ac:dyDescent="0.25"/>
    <row r="1659" ht="15.75" customHeight="1" x14ac:dyDescent="0.25"/>
    <row r="1660" ht="15.75" customHeight="1" x14ac:dyDescent="0.25"/>
    <row r="1661" ht="15.75" customHeight="1" x14ac:dyDescent="0.25"/>
    <row r="1662" ht="15.75" customHeight="1" x14ac:dyDescent="0.25"/>
    <row r="1663" ht="15.75" customHeight="1" x14ac:dyDescent="0.25"/>
    <row r="1664" ht="15.75" customHeight="1" x14ac:dyDescent="0.25"/>
    <row r="1665" ht="15.75" customHeight="1" x14ac:dyDescent="0.25"/>
    <row r="1666" ht="15.75" customHeight="1" x14ac:dyDescent="0.25"/>
    <row r="1667" ht="15.75" customHeight="1" x14ac:dyDescent="0.25"/>
    <row r="1668" ht="15.75" customHeight="1" x14ac:dyDescent="0.25"/>
    <row r="1669" ht="15.75" customHeight="1" x14ac:dyDescent="0.25"/>
    <row r="1670" ht="15.75" customHeight="1" x14ac:dyDescent="0.25"/>
    <row r="1671" ht="15.75" customHeight="1" x14ac:dyDescent="0.25"/>
    <row r="1672" ht="15.75" customHeight="1" x14ac:dyDescent="0.25"/>
    <row r="1673" ht="15.75" customHeight="1" x14ac:dyDescent="0.25"/>
    <row r="1674" ht="15.75" customHeight="1" x14ac:dyDescent="0.25"/>
    <row r="1675" ht="15.75" customHeight="1" x14ac:dyDescent="0.25"/>
    <row r="1676" ht="15.75" customHeight="1" x14ac:dyDescent="0.25"/>
    <row r="1677" ht="15.75" customHeight="1" x14ac:dyDescent="0.25"/>
    <row r="1678" ht="15.75" customHeight="1" x14ac:dyDescent="0.25"/>
    <row r="1679" ht="15.75" customHeight="1" x14ac:dyDescent="0.25"/>
    <row r="1680" ht="15.75" customHeight="1" x14ac:dyDescent="0.25"/>
    <row r="1681" ht="15.75" customHeight="1" x14ac:dyDescent="0.25"/>
    <row r="1682" ht="15.75" customHeight="1" x14ac:dyDescent="0.25"/>
    <row r="1683" ht="15.75" customHeight="1" x14ac:dyDescent="0.25"/>
    <row r="1684" ht="15.75" customHeight="1" x14ac:dyDescent="0.25"/>
    <row r="1685" ht="15.75" customHeight="1" x14ac:dyDescent="0.25"/>
    <row r="1686" ht="15.75" customHeight="1" x14ac:dyDescent="0.25"/>
    <row r="1687" ht="15.75" customHeight="1" x14ac:dyDescent="0.25"/>
    <row r="1688" ht="15.75" customHeight="1" x14ac:dyDescent="0.25"/>
    <row r="1689" ht="15.75" customHeight="1" x14ac:dyDescent="0.25"/>
    <row r="1690" ht="15.75" customHeight="1" x14ac:dyDescent="0.25"/>
    <row r="1691" ht="15.75" customHeight="1" x14ac:dyDescent="0.25"/>
    <row r="1692" ht="15.75" customHeight="1" x14ac:dyDescent="0.25"/>
    <row r="1693" ht="15.75" customHeight="1" x14ac:dyDescent="0.25"/>
    <row r="1694" ht="15.75" customHeight="1" x14ac:dyDescent="0.25"/>
    <row r="1695" ht="15.75" customHeight="1" x14ac:dyDescent="0.25"/>
    <row r="1696" ht="15.75" customHeight="1" x14ac:dyDescent="0.25"/>
    <row r="1697" ht="15.75" customHeight="1" x14ac:dyDescent="0.25"/>
    <row r="1698" ht="15.75" customHeight="1" x14ac:dyDescent="0.25"/>
    <row r="1699" ht="15.75" customHeight="1" x14ac:dyDescent="0.25"/>
    <row r="1700" ht="15.75" customHeight="1" x14ac:dyDescent="0.25"/>
    <row r="1701" ht="15.75" customHeight="1" x14ac:dyDescent="0.25"/>
    <row r="1702" ht="15.75" customHeight="1" x14ac:dyDescent="0.25"/>
    <row r="1703" ht="15.75" customHeight="1" x14ac:dyDescent="0.25"/>
    <row r="1704" ht="15.75" customHeight="1" x14ac:dyDescent="0.25"/>
    <row r="1705" ht="15.75" customHeight="1" x14ac:dyDescent="0.25"/>
    <row r="1706" ht="15.75" customHeight="1" x14ac:dyDescent="0.25"/>
    <row r="1707" ht="15.75" customHeight="1" x14ac:dyDescent="0.25"/>
    <row r="1708" ht="15.75" customHeight="1" x14ac:dyDescent="0.25"/>
    <row r="1709" ht="15.75" customHeight="1" x14ac:dyDescent="0.25"/>
    <row r="1710" ht="15.75" customHeight="1" x14ac:dyDescent="0.25"/>
    <row r="1711" ht="15.75" customHeight="1" x14ac:dyDescent="0.25"/>
    <row r="1712" ht="15.75" customHeight="1" x14ac:dyDescent="0.25"/>
    <row r="1713" ht="15.75" customHeight="1" x14ac:dyDescent="0.25"/>
    <row r="1714" ht="15.75" customHeight="1" x14ac:dyDescent="0.25"/>
    <row r="1715" ht="15.75" customHeight="1" x14ac:dyDescent="0.25"/>
    <row r="1716" ht="15.75" customHeight="1" x14ac:dyDescent="0.25"/>
    <row r="1717" ht="15.75" customHeight="1" x14ac:dyDescent="0.25"/>
    <row r="1718" ht="15.75" customHeight="1" x14ac:dyDescent="0.25"/>
    <row r="1719" ht="15.75" customHeight="1" x14ac:dyDescent="0.25"/>
    <row r="1720" ht="15.75" customHeight="1" x14ac:dyDescent="0.25"/>
    <row r="1721" ht="15.75" customHeight="1" x14ac:dyDescent="0.25"/>
    <row r="1722" ht="15.75" customHeight="1" x14ac:dyDescent="0.25"/>
    <row r="1723" ht="15.75" customHeight="1" x14ac:dyDescent="0.25"/>
    <row r="1724" ht="15.75" customHeight="1" x14ac:dyDescent="0.25"/>
    <row r="1725" ht="15.75" customHeight="1" x14ac:dyDescent="0.25"/>
    <row r="1726" ht="15.75" customHeight="1" x14ac:dyDescent="0.25"/>
    <row r="1727" ht="15.75" customHeight="1" x14ac:dyDescent="0.25"/>
    <row r="1728" ht="15.75" customHeight="1" x14ac:dyDescent="0.25"/>
    <row r="1729" ht="15.75" customHeight="1" x14ac:dyDescent="0.25"/>
    <row r="1730" ht="15.75" customHeight="1" x14ac:dyDescent="0.25"/>
    <row r="1731" ht="15.75" customHeight="1" x14ac:dyDescent="0.25"/>
    <row r="1732" ht="15.75" customHeight="1" x14ac:dyDescent="0.25"/>
    <row r="1733" ht="15.75" customHeight="1" x14ac:dyDescent="0.25"/>
    <row r="1734" ht="15.75" customHeight="1" x14ac:dyDescent="0.25"/>
    <row r="1735" ht="15.75" customHeight="1" x14ac:dyDescent="0.25"/>
    <row r="1736" ht="15.75" customHeight="1" x14ac:dyDescent="0.25"/>
    <row r="1737" ht="15.75" customHeight="1" x14ac:dyDescent="0.25"/>
    <row r="1738" ht="15.75" customHeight="1" x14ac:dyDescent="0.25"/>
    <row r="1739" ht="15.75" customHeight="1" x14ac:dyDescent="0.25"/>
    <row r="1740" ht="15.75" customHeight="1" x14ac:dyDescent="0.25"/>
    <row r="1741" ht="15.75" customHeight="1" x14ac:dyDescent="0.25"/>
    <row r="1742" ht="15.75" customHeight="1" x14ac:dyDescent="0.25"/>
    <row r="1743" ht="15.75" customHeight="1" x14ac:dyDescent="0.25"/>
    <row r="1744" ht="15.75" customHeight="1" x14ac:dyDescent="0.25"/>
    <row r="1745" ht="15.75" customHeight="1" x14ac:dyDescent="0.25"/>
    <row r="1746" ht="15.75" customHeight="1" x14ac:dyDescent="0.25"/>
    <row r="1747" ht="15.75" customHeight="1" x14ac:dyDescent="0.25"/>
    <row r="1748" ht="15.75" customHeight="1" x14ac:dyDescent="0.25"/>
    <row r="1749" ht="15.75" customHeight="1" x14ac:dyDescent="0.25"/>
    <row r="1750" ht="15.75" customHeight="1" x14ac:dyDescent="0.25"/>
    <row r="1751" ht="15.75" customHeight="1" x14ac:dyDescent="0.25"/>
    <row r="1752" ht="15.75" customHeight="1" x14ac:dyDescent="0.25"/>
    <row r="1753" ht="15.75" customHeight="1" x14ac:dyDescent="0.25"/>
    <row r="1754" ht="15.75" customHeight="1" x14ac:dyDescent="0.25"/>
    <row r="1755" ht="15.75" customHeight="1" x14ac:dyDescent="0.25"/>
    <row r="1756" ht="15.75" customHeight="1" x14ac:dyDescent="0.25"/>
    <row r="1757" ht="15.75" customHeight="1" x14ac:dyDescent="0.25"/>
    <row r="1758" ht="15.75" customHeight="1" x14ac:dyDescent="0.25"/>
    <row r="1759" ht="15.75" customHeight="1" x14ac:dyDescent="0.25"/>
    <row r="1760" ht="15.75" customHeight="1" x14ac:dyDescent="0.25"/>
    <row r="1761" ht="15.75" customHeight="1" x14ac:dyDescent="0.25"/>
    <row r="1762" ht="15.75" customHeight="1" x14ac:dyDescent="0.25"/>
    <row r="1763" ht="15.75" customHeight="1" x14ac:dyDescent="0.25"/>
    <row r="1764" ht="15.75" customHeight="1" x14ac:dyDescent="0.25"/>
    <row r="1765" ht="15.75" customHeight="1" x14ac:dyDescent="0.25"/>
    <row r="1766" ht="15.75" customHeight="1" x14ac:dyDescent="0.25"/>
    <row r="1767" ht="15.75" customHeight="1" x14ac:dyDescent="0.25"/>
    <row r="1768" ht="15.75" customHeight="1" x14ac:dyDescent="0.25"/>
    <row r="1769" ht="15.75" customHeight="1" x14ac:dyDescent="0.25"/>
    <row r="1770" ht="15.75" customHeight="1" x14ac:dyDescent="0.25"/>
    <row r="1771" ht="15.75" customHeight="1" x14ac:dyDescent="0.25"/>
    <row r="1772" ht="15.75" customHeight="1" x14ac:dyDescent="0.25"/>
    <row r="1773" ht="15.75" customHeight="1" x14ac:dyDescent="0.25"/>
    <row r="1774" ht="15.75" customHeight="1" x14ac:dyDescent="0.25"/>
    <row r="1775" ht="15.75" customHeight="1" x14ac:dyDescent="0.25"/>
    <row r="1776" ht="15.75" customHeight="1" x14ac:dyDescent="0.25"/>
    <row r="1777" ht="15.75" customHeight="1" x14ac:dyDescent="0.25"/>
    <row r="1778" ht="15.75" customHeight="1" x14ac:dyDescent="0.25"/>
    <row r="1779" ht="15.75" customHeight="1" x14ac:dyDescent="0.25"/>
    <row r="1780" ht="15.75" customHeight="1" x14ac:dyDescent="0.25"/>
    <row r="1781" ht="15.75" customHeight="1" x14ac:dyDescent="0.25"/>
    <row r="1782" ht="15.75" customHeight="1" x14ac:dyDescent="0.25"/>
    <row r="1783" ht="15.75" customHeight="1" x14ac:dyDescent="0.25"/>
    <row r="1784" ht="15.75" customHeight="1" x14ac:dyDescent="0.25"/>
    <row r="1785" ht="15.75" customHeight="1" x14ac:dyDescent="0.25"/>
    <row r="1786" ht="15.75" customHeight="1" x14ac:dyDescent="0.25"/>
    <row r="1787" ht="15.75" customHeight="1" x14ac:dyDescent="0.25"/>
    <row r="1788" ht="15.75" customHeight="1" x14ac:dyDescent="0.25"/>
    <row r="1789" ht="15.75" customHeight="1" x14ac:dyDescent="0.25"/>
    <row r="1790" ht="15.75" customHeight="1" x14ac:dyDescent="0.25"/>
    <row r="1791" ht="15.75" customHeight="1" x14ac:dyDescent="0.25"/>
    <row r="1792" ht="15.75" customHeight="1" x14ac:dyDescent="0.25"/>
    <row r="1793" ht="15.75" customHeight="1" x14ac:dyDescent="0.25"/>
    <row r="1794" ht="15.75" customHeight="1" x14ac:dyDescent="0.25"/>
    <row r="1795" ht="15.75" customHeight="1" x14ac:dyDescent="0.25"/>
    <row r="1796" ht="15.75" customHeight="1" x14ac:dyDescent="0.25"/>
    <row r="1797" ht="15.75" customHeight="1" x14ac:dyDescent="0.25"/>
    <row r="1798" ht="15.75" customHeight="1" x14ac:dyDescent="0.25"/>
    <row r="1799" ht="15.75" customHeight="1" x14ac:dyDescent="0.25"/>
    <row r="1800" ht="15.75" customHeight="1" x14ac:dyDescent="0.25"/>
    <row r="1801" ht="15.75" customHeight="1" x14ac:dyDescent="0.25"/>
    <row r="1802" ht="15.75" customHeight="1" x14ac:dyDescent="0.25"/>
    <row r="1803" ht="15.75" customHeight="1" x14ac:dyDescent="0.25"/>
    <row r="1804" ht="15.75" customHeight="1" x14ac:dyDescent="0.25"/>
    <row r="1805" ht="15.75" customHeight="1" x14ac:dyDescent="0.25"/>
    <row r="1806" ht="15.75" customHeight="1" x14ac:dyDescent="0.25"/>
    <row r="1807" ht="15.75" customHeight="1" x14ac:dyDescent="0.25"/>
    <row r="1808" ht="15.75" customHeight="1" x14ac:dyDescent="0.25"/>
    <row r="1809" ht="15.75" customHeight="1" x14ac:dyDescent="0.25"/>
    <row r="1810" ht="15.75" customHeight="1" x14ac:dyDescent="0.25"/>
    <row r="1811" ht="15.75" customHeight="1" x14ac:dyDescent="0.25"/>
    <row r="1812" ht="15.75" customHeight="1" x14ac:dyDescent="0.25"/>
    <row r="1813" ht="15.75" customHeight="1" x14ac:dyDescent="0.25"/>
    <row r="1814" ht="15.75" customHeight="1" x14ac:dyDescent="0.25"/>
    <row r="1815" ht="15.75" customHeight="1" x14ac:dyDescent="0.25"/>
    <row r="1816" ht="15.75" customHeight="1" x14ac:dyDescent="0.25"/>
    <row r="1817" ht="15.75" customHeight="1" x14ac:dyDescent="0.25"/>
    <row r="1818" ht="15.75" customHeight="1" x14ac:dyDescent="0.25"/>
    <row r="1819" ht="15.75" customHeight="1" x14ac:dyDescent="0.25"/>
    <row r="1820" ht="15.75" customHeight="1" x14ac:dyDescent="0.25"/>
    <row r="1821" ht="15.75" customHeight="1" x14ac:dyDescent="0.25"/>
    <row r="1822" ht="15.75" customHeight="1" x14ac:dyDescent="0.25"/>
    <row r="1823" ht="15.75" customHeight="1" x14ac:dyDescent="0.25"/>
    <row r="1824" ht="15.75" customHeight="1" x14ac:dyDescent="0.25"/>
    <row r="1825" ht="15.75" customHeight="1" x14ac:dyDescent="0.25"/>
    <row r="1826" ht="15.75" customHeight="1" x14ac:dyDescent="0.25"/>
    <row r="1827" ht="15.75" customHeight="1" x14ac:dyDescent="0.25"/>
    <row r="1828" ht="15.75" customHeight="1" x14ac:dyDescent="0.25"/>
    <row r="1829" ht="15.75" customHeight="1" x14ac:dyDescent="0.25"/>
    <row r="1830" ht="15.75" customHeight="1" x14ac:dyDescent="0.25"/>
    <row r="1831" ht="15.75" customHeight="1" x14ac:dyDescent="0.25"/>
    <row r="1832" ht="15.75" customHeight="1" x14ac:dyDescent="0.25"/>
    <row r="1833" ht="15.75" customHeight="1" x14ac:dyDescent="0.25"/>
    <row r="1834" ht="15.75" customHeight="1" x14ac:dyDescent="0.25"/>
    <row r="1835" ht="15.75" customHeight="1" x14ac:dyDescent="0.25"/>
    <row r="1836" ht="15.75" customHeight="1" x14ac:dyDescent="0.25"/>
    <row r="1837" ht="15.75" customHeight="1" x14ac:dyDescent="0.25"/>
    <row r="1838" ht="15.75" customHeight="1" x14ac:dyDescent="0.25"/>
    <row r="1839" ht="15.75" customHeight="1" x14ac:dyDescent="0.25"/>
    <row r="1840" ht="15.75" customHeight="1" x14ac:dyDescent="0.25"/>
    <row r="1841" ht="15.75" customHeight="1" x14ac:dyDescent="0.25"/>
    <row r="1842" ht="15.75" customHeight="1" x14ac:dyDescent="0.25"/>
    <row r="1843" ht="15.75" customHeight="1" x14ac:dyDescent="0.25"/>
    <row r="1844" ht="15.75" customHeight="1" x14ac:dyDescent="0.25"/>
    <row r="1845" ht="15.75" customHeight="1" x14ac:dyDescent="0.25"/>
    <row r="1846" ht="15.75" customHeight="1" x14ac:dyDescent="0.25"/>
    <row r="1847" ht="15.75" customHeight="1" x14ac:dyDescent="0.25"/>
    <row r="1848" ht="15.75" customHeight="1" x14ac:dyDescent="0.25"/>
    <row r="1849" ht="15.75" customHeight="1" x14ac:dyDescent="0.25"/>
    <row r="1850" ht="15.75" customHeight="1" x14ac:dyDescent="0.25"/>
    <row r="1851" ht="15.75" customHeight="1" x14ac:dyDescent="0.25"/>
    <row r="1852" ht="15.75" customHeight="1" x14ac:dyDescent="0.25"/>
    <row r="1853" ht="15.75" customHeight="1" x14ac:dyDescent="0.25"/>
    <row r="1854" ht="15.75" customHeight="1" x14ac:dyDescent="0.25"/>
    <row r="1855" ht="15.75" customHeight="1" x14ac:dyDescent="0.25"/>
    <row r="1856" ht="15.75" customHeight="1" x14ac:dyDescent="0.25"/>
    <row r="1857" ht="15.75" customHeight="1" x14ac:dyDescent="0.25"/>
    <row r="1858" ht="15.75" customHeight="1" x14ac:dyDescent="0.25"/>
    <row r="1859" ht="15.75" customHeight="1" x14ac:dyDescent="0.25"/>
    <row r="1860" ht="15.75" customHeight="1" x14ac:dyDescent="0.25"/>
    <row r="1861" ht="15.75" customHeight="1" x14ac:dyDescent="0.25"/>
    <row r="1862" ht="15.75" customHeight="1" x14ac:dyDescent="0.25"/>
    <row r="1863" ht="15.75" customHeight="1" x14ac:dyDescent="0.25"/>
    <row r="1864" ht="15.75" customHeight="1" x14ac:dyDescent="0.25"/>
    <row r="1865" ht="15.75" customHeight="1" x14ac:dyDescent="0.25"/>
    <row r="1866" ht="15.75" customHeight="1" x14ac:dyDescent="0.25"/>
    <row r="1867" ht="15.75" customHeight="1" x14ac:dyDescent="0.25"/>
    <row r="1868" ht="15.75" customHeight="1" x14ac:dyDescent="0.25"/>
    <row r="1869" ht="15.75" customHeight="1" x14ac:dyDescent="0.25"/>
    <row r="1870" ht="15.75" customHeight="1" x14ac:dyDescent="0.25"/>
    <row r="1871" ht="15.75" customHeight="1" x14ac:dyDescent="0.25"/>
    <row r="1872" ht="15.75" customHeight="1" x14ac:dyDescent="0.25"/>
    <row r="1873" ht="15.75" customHeight="1" x14ac:dyDescent="0.25"/>
    <row r="1874" ht="15.75" customHeight="1" x14ac:dyDescent="0.25"/>
    <row r="1875" ht="15.75" customHeight="1" x14ac:dyDescent="0.25"/>
    <row r="1876" ht="15.75" customHeight="1" x14ac:dyDescent="0.25"/>
    <row r="1877" ht="15.75" customHeight="1" x14ac:dyDescent="0.25"/>
    <row r="1878" ht="15.75" customHeight="1" x14ac:dyDescent="0.25"/>
    <row r="1879" ht="15.75" customHeight="1" x14ac:dyDescent="0.25"/>
    <row r="1880" ht="15.75" customHeight="1" x14ac:dyDescent="0.25"/>
    <row r="1881" ht="15.75" customHeight="1" x14ac:dyDescent="0.25"/>
    <row r="1882" ht="15.75" customHeight="1" x14ac:dyDescent="0.25"/>
    <row r="1883" ht="15.75" customHeight="1" x14ac:dyDescent="0.25"/>
    <row r="1884" ht="15.75" customHeight="1" x14ac:dyDescent="0.25"/>
    <row r="1885" ht="15.75" customHeight="1" x14ac:dyDescent="0.25"/>
    <row r="1886" ht="15.75" customHeight="1" x14ac:dyDescent="0.25"/>
    <row r="1887" ht="15.75" customHeight="1" x14ac:dyDescent="0.25"/>
    <row r="1888" ht="15.75" customHeight="1" x14ac:dyDescent="0.25"/>
    <row r="1889" ht="15.75" customHeight="1" x14ac:dyDescent="0.25"/>
    <row r="1890" ht="15.75" customHeight="1" x14ac:dyDescent="0.25"/>
    <row r="1891" ht="15.75" customHeight="1" x14ac:dyDescent="0.25"/>
    <row r="1892" ht="15.75" customHeight="1" x14ac:dyDescent="0.25"/>
    <row r="1893" ht="15.75" customHeight="1" x14ac:dyDescent="0.25"/>
    <row r="1894" ht="15.75" customHeight="1" x14ac:dyDescent="0.25"/>
    <row r="1895" ht="15.75" customHeight="1" x14ac:dyDescent="0.25"/>
    <row r="1896" ht="15.75" customHeight="1" x14ac:dyDescent="0.25"/>
    <row r="1897" ht="15.75" customHeight="1" x14ac:dyDescent="0.25"/>
    <row r="1898" ht="15.75" customHeight="1" x14ac:dyDescent="0.25"/>
    <row r="1899" ht="15.75" customHeight="1" x14ac:dyDescent="0.25"/>
    <row r="1900" ht="15.75" customHeight="1" x14ac:dyDescent="0.25"/>
    <row r="1901" ht="15.75" customHeight="1" x14ac:dyDescent="0.25"/>
    <row r="1902" ht="15.75" customHeight="1" x14ac:dyDescent="0.25"/>
    <row r="1903" ht="15.75" customHeight="1" x14ac:dyDescent="0.25"/>
    <row r="1904" ht="15.75" customHeight="1" x14ac:dyDescent="0.25"/>
    <row r="1905" ht="15.75" customHeight="1" x14ac:dyDescent="0.25"/>
    <row r="1906" ht="15.75" customHeight="1" x14ac:dyDescent="0.25"/>
    <row r="1907" ht="15.75" customHeight="1" x14ac:dyDescent="0.25"/>
    <row r="1908" ht="15.75" customHeight="1" x14ac:dyDescent="0.25"/>
    <row r="1909" ht="15.75" customHeight="1" x14ac:dyDescent="0.25"/>
    <row r="1910" ht="15.75" customHeight="1" x14ac:dyDescent="0.25"/>
    <row r="1911" ht="15.75" customHeight="1" x14ac:dyDescent="0.25"/>
    <row r="1912" ht="15.75" customHeight="1" x14ac:dyDescent="0.25"/>
    <row r="1913" ht="15.75" customHeight="1" x14ac:dyDescent="0.25"/>
    <row r="1914" ht="15.75" customHeight="1" x14ac:dyDescent="0.25"/>
    <row r="1915" ht="15.75" customHeight="1" x14ac:dyDescent="0.25"/>
    <row r="1916" ht="15.75" customHeight="1" x14ac:dyDescent="0.25"/>
    <row r="1917" ht="15.75" customHeight="1" x14ac:dyDescent="0.25"/>
    <row r="1918" ht="15.75" customHeight="1" x14ac:dyDescent="0.25"/>
    <row r="1919" ht="15.75" customHeight="1" x14ac:dyDescent="0.25"/>
    <row r="1920" ht="15.75" customHeight="1" x14ac:dyDescent="0.25"/>
    <row r="1921" ht="15.75" customHeight="1" x14ac:dyDescent="0.25"/>
    <row r="1922" ht="15.75" customHeight="1" x14ac:dyDescent="0.25"/>
    <row r="1923" ht="15.75" customHeight="1" x14ac:dyDescent="0.25"/>
    <row r="1924" ht="15.75" customHeight="1" x14ac:dyDescent="0.25"/>
    <row r="1925" ht="15.75" customHeight="1" x14ac:dyDescent="0.25"/>
    <row r="1926" ht="15.75" customHeight="1" x14ac:dyDescent="0.25"/>
    <row r="1927" ht="15.75" customHeight="1" x14ac:dyDescent="0.25"/>
    <row r="1928" ht="15.75" customHeight="1" x14ac:dyDescent="0.25"/>
    <row r="1929" ht="15.75" customHeight="1" x14ac:dyDescent="0.25"/>
    <row r="1930" ht="15.75" customHeight="1" x14ac:dyDescent="0.25"/>
    <row r="1931" ht="15.75" customHeight="1" x14ac:dyDescent="0.25"/>
    <row r="1932" ht="15.75" customHeight="1" x14ac:dyDescent="0.25"/>
    <row r="1933" ht="15.75" customHeight="1" x14ac:dyDescent="0.25"/>
    <row r="1934" ht="15.75" customHeight="1" x14ac:dyDescent="0.25"/>
    <row r="1935" ht="15.75" customHeight="1" x14ac:dyDescent="0.25"/>
    <row r="1936" ht="15.75" customHeight="1" x14ac:dyDescent="0.25"/>
    <row r="1937" ht="15.75" customHeight="1" x14ac:dyDescent="0.25"/>
    <row r="1938" ht="15.75" customHeight="1" x14ac:dyDescent="0.25"/>
    <row r="1939" ht="15.75" customHeight="1" x14ac:dyDescent="0.25"/>
    <row r="1940" ht="15.75" customHeight="1" x14ac:dyDescent="0.25"/>
    <row r="1941" ht="15.75" customHeight="1" x14ac:dyDescent="0.25"/>
    <row r="1942" ht="15.75" customHeight="1" x14ac:dyDescent="0.25"/>
    <row r="1943" ht="15.75" customHeight="1" x14ac:dyDescent="0.25"/>
    <row r="1944" ht="15.75" customHeight="1" x14ac:dyDescent="0.25"/>
    <row r="1945" ht="15.75" customHeight="1" x14ac:dyDescent="0.25"/>
    <row r="1946" ht="15.75" customHeight="1" x14ac:dyDescent="0.25"/>
    <row r="1947" ht="15.75" customHeight="1" x14ac:dyDescent="0.25"/>
    <row r="1948" ht="15.75" customHeight="1" x14ac:dyDescent="0.25"/>
    <row r="1949" ht="15.75" customHeight="1" x14ac:dyDescent="0.25"/>
    <row r="1950" ht="15.75" customHeight="1" x14ac:dyDescent="0.25"/>
    <row r="1951" ht="15.75" customHeight="1" x14ac:dyDescent="0.25"/>
    <row r="1952" ht="15.75" customHeight="1" x14ac:dyDescent="0.25"/>
    <row r="1953" ht="15.75" customHeight="1" x14ac:dyDescent="0.25"/>
    <row r="1954" ht="15.75" customHeight="1" x14ac:dyDescent="0.25"/>
    <row r="1955" ht="15.75" customHeight="1" x14ac:dyDescent="0.25"/>
    <row r="1956" ht="15.75" customHeight="1" x14ac:dyDescent="0.25"/>
    <row r="1957" ht="15.75" customHeight="1" x14ac:dyDescent="0.25"/>
    <row r="1958" ht="15.75" customHeight="1" x14ac:dyDescent="0.25"/>
    <row r="1959" ht="15.75" customHeight="1" x14ac:dyDescent="0.25"/>
    <row r="1960" ht="15.75" customHeight="1" x14ac:dyDescent="0.25"/>
    <row r="1961" ht="15.75" customHeight="1" x14ac:dyDescent="0.25"/>
    <row r="1962" ht="15.75" customHeight="1" x14ac:dyDescent="0.25"/>
    <row r="1963" ht="15.75" customHeight="1" x14ac:dyDescent="0.25"/>
    <row r="1964" ht="15.75" customHeight="1" x14ac:dyDescent="0.25"/>
    <row r="1965" ht="15.75" customHeight="1" x14ac:dyDescent="0.25"/>
    <row r="1966" ht="15.75" customHeight="1" x14ac:dyDescent="0.25"/>
    <row r="1967" ht="15.75" customHeight="1" x14ac:dyDescent="0.25"/>
    <row r="1968" ht="15.75" customHeight="1" x14ac:dyDescent="0.25"/>
    <row r="1969" ht="15.75" customHeight="1" x14ac:dyDescent="0.25"/>
    <row r="1970" ht="15.75" customHeight="1" x14ac:dyDescent="0.25"/>
    <row r="1971" ht="15.75" customHeight="1" x14ac:dyDescent="0.25"/>
    <row r="1972" ht="15.75" customHeight="1" x14ac:dyDescent="0.25"/>
    <row r="1973" ht="15.75" customHeight="1" x14ac:dyDescent="0.25"/>
    <row r="1974" ht="15.75" customHeight="1" x14ac:dyDescent="0.25"/>
    <row r="1975" ht="15.75" customHeight="1" x14ac:dyDescent="0.25"/>
    <row r="1976" ht="15.75" customHeight="1" x14ac:dyDescent="0.25"/>
    <row r="1977" ht="15.75" customHeight="1" x14ac:dyDescent="0.25"/>
    <row r="1978" ht="15.75" customHeight="1" x14ac:dyDescent="0.25"/>
    <row r="1979" ht="15.75" customHeight="1" x14ac:dyDescent="0.25"/>
    <row r="1980" ht="15.75" customHeight="1" x14ac:dyDescent="0.25"/>
    <row r="1981" ht="15.75" customHeight="1" x14ac:dyDescent="0.25"/>
    <row r="1982" ht="15.75" customHeight="1" x14ac:dyDescent="0.25"/>
    <row r="1983" ht="15.75" customHeight="1" x14ac:dyDescent="0.25"/>
    <row r="1984" ht="15.75" customHeight="1" x14ac:dyDescent="0.25"/>
    <row r="1985" ht="15.75" customHeight="1" x14ac:dyDescent="0.25"/>
    <row r="1986" ht="15.75" customHeight="1" x14ac:dyDescent="0.25"/>
    <row r="1987" ht="15.75" customHeight="1" x14ac:dyDescent="0.25"/>
    <row r="1988" ht="15.75" customHeight="1" x14ac:dyDescent="0.25"/>
    <row r="1989" ht="15.75" customHeight="1" x14ac:dyDescent="0.25"/>
    <row r="1990" ht="15.75" customHeight="1" x14ac:dyDescent="0.25"/>
    <row r="1991" ht="15.75" customHeight="1" x14ac:dyDescent="0.25"/>
    <row r="1992" ht="15.75" customHeight="1" x14ac:dyDescent="0.25"/>
    <row r="1993" ht="15.75" customHeight="1" x14ac:dyDescent="0.25"/>
    <row r="1994" ht="15.75" customHeight="1" x14ac:dyDescent="0.25"/>
    <row r="1995" ht="15.75" customHeight="1" x14ac:dyDescent="0.25"/>
    <row r="1996" ht="15.75" customHeight="1" x14ac:dyDescent="0.25"/>
    <row r="1997" ht="15.75" customHeight="1" x14ac:dyDescent="0.25"/>
    <row r="1998" ht="15.75" customHeight="1" x14ac:dyDescent="0.25"/>
    <row r="1999" ht="15.75" customHeight="1" x14ac:dyDescent="0.25"/>
    <row r="2000" ht="15.75" customHeight="1" x14ac:dyDescent="0.25"/>
    <row r="2001" ht="15.75" customHeight="1" x14ac:dyDescent="0.25"/>
    <row r="2002" ht="15.75" customHeight="1" x14ac:dyDescent="0.25"/>
    <row r="2003" ht="15.75" customHeight="1" x14ac:dyDescent="0.25"/>
    <row r="2004" ht="15.75" customHeight="1" x14ac:dyDescent="0.25"/>
    <row r="2005" ht="15.75" customHeight="1" x14ac:dyDescent="0.25"/>
    <row r="2006" ht="15.75" customHeight="1" x14ac:dyDescent="0.25"/>
    <row r="2007" ht="15.75" customHeight="1" x14ac:dyDescent="0.25"/>
    <row r="2008" ht="15.75" customHeight="1" x14ac:dyDescent="0.25"/>
    <row r="2009" ht="15.75" customHeight="1" x14ac:dyDescent="0.25"/>
    <row r="2010" ht="15.75" customHeight="1" x14ac:dyDescent="0.25"/>
    <row r="2011" ht="15.75" customHeight="1" x14ac:dyDescent="0.25"/>
    <row r="2012" ht="15.75" customHeight="1" x14ac:dyDescent="0.25"/>
    <row r="2013" ht="15.75" customHeight="1" x14ac:dyDescent="0.25"/>
    <row r="2014" ht="15.75" customHeight="1" x14ac:dyDescent="0.25"/>
    <row r="2015" ht="15.75" customHeight="1" x14ac:dyDescent="0.25"/>
    <row r="2016" ht="15.75" customHeight="1" x14ac:dyDescent="0.25"/>
    <row r="2017" ht="15.75" customHeight="1" x14ac:dyDescent="0.25"/>
    <row r="2018" ht="15.75" customHeight="1" x14ac:dyDescent="0.25"/>
    <row r="2019" ht="15.75" customHeight="1" x14ac:dyDescent="0.25"/>
    <row r="2020" ht="15.75" customHeight="1" x14ac:dyDescent="0.25"/>
    <row r="2021" ht="15.75" customHeight="1" x14ac:dyDescent="0.25"/>
    <row r="2022" ht="15.75" customHeight="1" x14ac:dyDescent="0.25"/>
    <row r="2023" ht="15.75" customHeight="1" x14ac:dyDescent="0.25"/>
    <row r="2024" ht="15.75" customHeight="1" x14ac:dyDescent="0.25"/>
    <row r="2025" ht="15.75" customHeight="1" x14ac:dyDescent="0.25"/>
    <row r="2026" ht="15.75" customHeight="1" x14ac:dyDescent="0.25"/>
    <row r="2027" ht="15.75" customHeight="1" x14ac:dyDescent="0.25"/>
    <row r="2028" ht="15.75" customHeight="1" x14ac:dyDescent="0.25"/>
    <row r="2029" ht="15.75" customHeight="1" x14ac:dyDescent="0.25"/>
    <row r="2030" ht="15.75" customHeight="1" x14ac:dyDescent="0.25"/>
    <row r="2031" ht="15.75" customHeight="1" x14ac:dyDescent="0.25"/>
    <row r="2032" ht="15.75" customHeight="1" x14ac:dyDescent="0.25"/>
    <row r="2033" ht="15.75" customHeight="1" x14ac:dyDescent="0.25"/>
    <row r="2034" ht="15.75" customHeight="1" x14ac:dyDescent="0.25"/>
    <row r="2035" ht="15.75" customHeight="1" x14ac:dyDescent="0.25"/>
    <row r="2036" ht="15.75" customHeight="1" x14ac:dyDescent="0.25"/>
    <row r="2037" ht="15.75" customHeight="1" x14ac:dyDescent="0.25"/>
    <row r="2038" ht="15.75" customHeight="1" x14ac:dyDescent="0.25"/>
    <row r="2039" ht="15.75" customHeight="1" x14ac:dyDescent="0.25"/>
    <row r="2040" ht="15.75" customHeight="1" x14ac:dyDescent="0.25"/>
    <row r="2041" ht="15.75" customHeight="1" x14ac:dyDescent="0.25"/>
    <row r="2042" ht="15.75" customHeight="1" x14ac:dyDescent="0.25"/>
    <row r="2043" ht="15.75" customHeight="1" x14ac:dyDescent="0.25"/>
    <row r="2044" ht="15.75" customHeight="1" x14ac:dyDescent="0.25"/>
    <row r="2045" ht="15.75" customHeight="1" x14ac:dyDescent="0.25"/>
    <row r="2046" ht="15.75" customHeight="1" x14ac:dyDescent="0.25"/>
    <row r="2047" ht="15.75" customHeight="1" x14ac:dyDescent="0.25"/>
    <row r="2048" ht="15.75" customHeight="1" x14ac:dyDescent="0.25"/>
    <row r="2049" ht="15.75" customHeight="1" x14ac:dyDescent="0.25"/>
    <row r="2050" ht="15.75" customHeight="1" x14ac:dyDescent="0.25"/>
    <row r="2051" ht="15.75" customHeight="1" x14ac:dyDescent="0.25"/>
    <row r="2052" ht="15.75" customHeight="1" x14ac:dyDescent="0.25"/>
    <row r="2053" ht="15.75" customHeight="1" x14ac:dyDescent="0.25"/>
    <row r="2054" ht="15.75" customHeight="1" x14ac:dyDescent="0.25"/>
    <row r="2055" ht="15.75" customHeight="1" x14ac:dyDescent="0.25"/>
    <row r="2056" ht="15.75" customHeight="1" x14ac:dyDescent="0.25"/>
    <row r="2057" ht="15.75" customHeight="1" x14ac:dyDescent="0.25"/>
    <row r="2058" ht="15.75" customHeight="1" x14ac:dyDescent="0.25"/>
  </sheetData>
  <mergeCells count="26">
    <mergeCell ref="E154:F154"/>
    <mergeCell ref="E155:F155"/>
    <mergeCell ref="B151:D153"/>
    <mergeCell ref="E151:F151"/>
    <mergeCell ref="D1:F1"/>
    <mergeCell ref="E142:F142"/>
    <mergeCell ref="E4:F4"/>
    <mergeCell ref="A1:B1"/>
    <mergeCell ref="A2:B2"/>
    <mergeCell ref="A3:B3"/>
    <mergeCell ref="B156:D157"/>
    <mergeCell ref="E156:F156"/>
    <mergeCell ref="E157:F157"/>
    <mergeCell ref="B143:D144"/>
    <mergeCell ref="B145:D146"/>
    <mergeCell ref="B147:D149"/>
    <mergeCell ref="E143:F143"/>
    <mergeCell ref="E146:F146"/>
    <mergeCell ref="E147:F147"/>
    <mergeCell ref="E148:F148"/>
    <mergeCell ref="E149:F149"/>
    <mergeCell ref="E144:F144"/>
    <mergeCell ref="E145:F145"/>
    <mergeCell ref="B150:D150"/>
    <mergeCell ref="E152:F152"/>
    <mergeCell ref="B154:D155"/>
  </mergeCells>
  <phoneticPr fontId="0" type="noConversion"/>
  <printOptions horizontalCentered="1"/>
  <pageMargins left="0.25" right="0.25" top="0.75" bottom="0.75" header="0.3" footer="0.3"/>
  <pageSetup scale="61" fitToHeight="0" orientation="portrait" r:id="rId1"/>
  <headerFooter alignWithMargins="0">
    <oddFooter>&amp;L&amp;8Prepared by: Pape-Dawson Engineers, Inc.
TPBE Firm Registration #470
2000 NW Loop 410, San Antonio, TX 78213&amp;R&amp;8&amp;Z&amp;F
&amp;T &amp;D
&amp;A: &amp;P of &amp;N</oddFooter>
  </headerFooter>
  <rowBreaks count="3" manualBreakCount="3">
    <brk id="35" max="5" man="1"/>
    <brk id="74" max="5" man="1"/>
    <brk id="119"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4</xdr:col>
                    <xdr:colOff>161925</xdr:colOff>
                    <xdr:row>141</xdr:row>
                    <xdr:rowOff>0</xdr:rowOff>
                  </from>
                  <to>
                    <xdr:col>4</xdr:col>
                    <xdr:colOff>381000</xdr:colOff>
                    <xdr:row>142</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4</xdr:col>
                    <xdr:colOff>161925</xdr:colOff>
                    <xdr:row>142</xdr:row>
                    <xdr:rowOff>0</xdr:rowOff>
                  </from>
                  <to>
                    <xdr:col>4</xdr:col>
                    <xdr:colOff>381000</xdr:colOff>
                    <xdr:row>143</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4</xdr:col>
                    <xdr:colOff>161925</xdr:colOff>
                    <xdr:row>143</xdr:row>
                    <xdr:rowOff>0</xdr:rowOff>
                  </from>
                  <to>
                    <xdr:col>4</xdr:col>
                    <xdr:colOff>381000</xdr:colOff>
                    <xdr:row>144</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4</xdr:col>
                    <xdr:colOff>161925</xdr:colOff>
                    <xdr:row>144</xdr:row>
                    <xdr:rowOff>0</xdr:rowOff>
                  </from>
                  <to>
                    <xdr:col>4</xdr:col>
                    <xdr:colOff>381000</xdr:colOff>
                    <xdr:row>145</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4</xdr:col>
                    <xdr:colOff>161925</xdr:colOff>
                    <xdr:row>144</xdr:row>
                    <xdr:rowOff>0</xdr:rowOff>
                  </from>
                  <to>
                    <xdr:col>4</xdr:col>
                    <xdr:colOff>381000</xdr:colOff>
                    <xdr:row>145</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Form</vt:lpstr>
      <vt:lpstr>Form!Print_Area</vt:lpstr>
      <vt:lpstr>Form!Print_Titles</vt:lpstr>
    </vt:vector>
  </TitlesOfParts>
  <Manager>Weaver</Manager>
  <Company>Pape-Dawson Engineers,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Wortham Oaks Units 1-4</dc:title>
  <dc:subject>Bid Tabulation</dc:subject>
  <dc:creator>SW/rr</dc:creator>
  <cp:keywords>5724-18</cp:keywords>
  <cp:lastModifiedBy>Stephanie Castillo @PD</cp:lastModifiedBy>
  <cp:lastPrinted>2024-02-20T21:01:56Z</cp:lastPrinted>
  <dcterms:created xsi:type="dcterms:W3CDTF">1996-05-07T19:02:14Z</dcterms:created>
  <dcterms:modified xsi:type="dcterms:W3CDTF">2024-02-20T21:36:42Z</dcterms:modified>
  <cp:category>Excel</cp:category>
</cp:coreProperties>
</file>