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Lower Seguin Road\Unit 1\Outgoing\2026-05-20 Bid Package to Mike\"/>
    </mc:Choice>
  </mc:AlternateContent>
  <xr:revisionPtr revIDLastSave="0" documentId="8_{9C01BEBA-8EF6-4F6B-9716-38F5AB4431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1" sheetId="28" r:id="rId1"/>
  </sheets>
  <definedNames>
    <definedName name="ACwvu.TITLE." localSheetId="0" hidden="1">unit1!$A$1:$J$3</definedName>
    <definedName name="_xlnm.Print_Area" localSheetId="0">unit1!$A$1:$J$154</definedName>
    <definedName name="Swvu.TITLE." localSheetId="0" hidden="1">unit1!$A$1:$J$3</definedName>
    <definedName name="wvu.TITLE." localSheetId="0" hidden="1">{TRUE,FALSE,-1.25,-15.5,772.5,493.5,FALSE,TRUE,TRUE,TRUE,0,1,#N/A,2,#N/A,16.015625,24.5,1,FALSE,FALSE,3,TRUE,1,FALSE,100,"Swvu.TITLE.","ACwvu.TITLE.",#N/A,FALSE,FALSE,0.2,0.2,0.5,0.5,1,"","&amp;L&amp;8&amp;Y&amp;F",FALSE,FALSE,FALSE,FALSE,1,100,#N/A,#N/A,FALSE,FALSE,FALSE,FALSE,TRUE,FALSE,TRUE,1,65532,65532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8" l="1"/>
  <c r="F32" i="28"/>
  <c r="A34" i="28"/>
  <c r="A33" i="28"/>
  <c r="J144" i="28"/>
  <c r="F71" i="28"/>
  <c r="J90" i="28"/>
  <c r="J135" i="28" l="1"/>
  <c r="J112" i="28" l="1"/>
  <c r="J111" i="28"/>
  <c r="J110" i="28"/>
  <c r="J109" i="28"/>
  <c r="J102" i="28"/>
  <c r="J101" i="28"/>
  <c r="J100" i="28"/>
  <c r="J99" i="28"/>
  <c r="J35" i="28"/>
  <c r="J36" i="28"/>
  <c r="J114" i="28" l="1"/>
  <c r="J104" i="28"/>
  <c r="J71" i="28"/>
  <c r="J10" i="28"/>
  <c r="A11" i="28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J60" i="28" l="1"/>
  <c r="J92" i="28" l="1"/>
  <c r="J42" i="28"/>
  <c r="J43" i="28"/>
  <c r="J44" i="28"/>
  <c r="F24" i="28"/>
  <c r="H148" i="28" l="1"/>
  <c r="H146" i="28"/>
  <c r="H145" i="28"/>
  <c r="H144" i="28"/>
  <c r="H143" i="28"/>
  <c r="J137" i="28"/>
  <c r="J136" i="28"/>
  <c r="J134" i="28"/>
  <c r="J133" i="28"/>
  <c r="J132" i="28"/>
  <c r="J131" i="28"/>
  <c r="J130" i="28"/>
  <c r="J129" i="28"/>
  <c r="J128" i="28"/>
  <c r="J127" i="28"/>
  <c r="J126" i="28"/>
  <c r="J125" i="28"/>
  <c r="J124" i="28"/>
  <c r="J123" i="28"/>
  <c r="J122" i="28"/>
  <c r="J121" i="28"/>
  <c r="J120" i="28"/>
  <c r="J91" i="28"/>
  <c r="J89" i="28"/>
  <c r="J88" i="28"/>
  <c r="J87" i="28"/>
  <c r="J86" i="28"/>
  <c r="J78" i="28"/>
  <c r="J77" i="28"/>
  <c r="J76" i="28"/>
  <c r="J75" i="28"/>
  <c r="J74" i="28"/>
  <c r="J73" i="28"/>
  <c r="J72" i="28"/>
  <c r="J70" i="28"/>
  <c r="J69" i="28"/>
  <c r="J68" i="28"/>
  <c r="J61" i="28"/>
  <c r="J59" i="28"/>
  <c r="J58" i="28"/>
  <c r="J57" i="28"/>
  <c r="J56" i="28"/>
  <c r="J55" i="28"/>
  <c r="J54" i="28"/>
  <c r="J53" i="28"/>
  <c r="J52" i="28"/>
  <c r="J41" i="28"/>
  <c r="J40" i="28"/>
  <c r="J39" i="28"/>
  <c r="J38" i="28"/>
  <c r="J37" i="28"/>
  <c r="J34" i="28"/>
  <c r="J32" i="28"/>
  <c r="J24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94" i="28" l="1"/>
  <c r="J147" i="28" s="1"/>
  <c r="A24" i="28"/>
  <c r="A32" i="28" s="1"/>
  <c r="J80" i="28"/>
  <c r="J139" i="28"/>
  <c r="J63" i="28"/>
  <c r="J145" i="28" s="1"/>
  <c r="J46" i="28"/>
  <c r="J26" i="28"/>
  <c r="J143" i="28" s="1"/>
  <c r="J146" i="28" l="1"/>
  <c r="J148" i="28"/>
  <c r="A35" i="28"/>
  <c r="A36" i="28" s="1"/>
  <c r="A37" i="28" s="1"/>
  <c r="A38" i="28" s="1"/>
  <c r="A39" i="28" s="1"/>
  <c r="A40" i="28" s="1"/>
  <c r="A41" i="28" s="1"/>
  <c r="A42" i="28" s="1"/>
  <c r="A43" i="28" s="1"/>
  <c r="A44" i="28" s="1"/>
  <c r="J150" i="28" l="1"/>
  <c r="A52" i="28"/>
  <c r="A53" i="28" s="1"/>
  <c r="A54" i="28" s="1"/>
  <c r="A55" i="28" s="1"/>
  <c r="A56" i="28" s="1"/>
  <c r="A57" i="28" s="1"/>
  <c r="A58" i="28" s="1"/>
  <c r="A59" i="28" s="1"/>
  <c r="A60" i="28" s="1"/>
  <c r="A61" i="28" s="1"/>
  <c r="A68" i="28" l="1"/>
  <c r="A69" i="28" s="1"/>
  <c r="A70" i="28" l="1"/>
  <c r="A71" i="28" s="1"/>
  <c r="A72" i="28" s="1"/>
  <c r="A73" i="28" s="1"/>
  <c r="A74" i="28" s="1"/>
  <c r="A75" i="28" s="1"/>
  <c r="A76" i="28" s="1"/>
  <c r="A77" i="28" s="1"/>
  <c r="A78" i="28" s="1"/>
  <c r="A86" i="28" l="1"/>
  <c r="A87" i="28" s="1"/>
  <c r="A88" i="28" s="1"/>
  <c r="A89" i="28" s="1"/>
  <c r="A90" i="28" l="1"/>
  <c r="A91" i="28" s="1"/>
  <c r="A92" i="28" s="1"/>
  <c r="A99" i="28" s="1"/>
  <c r="A100" i="28" s="1"/>
  <c r="A101" i="28" s="1"/>
  <c r="A102" i="28" s="1"/>
  <c r="A109" i="28" s="1"/>
  <c r="A110" i="28" l="1"/>
  <c r="A111" i="28" s="1"/>
  <c r="A112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</calcChain>
</file>

<file path=xl/sharedStrings.xml><?xml version="1.0" encoding="utf-8"?>
<sst xmlns="http://schemas.openxmlformats.org/spreadsheetml/2006/main" count="234" uniqueCount="105">
  <si>
    <t>ITEM</t>
  </si>
  <si>
    <t>DESCRIPTION</t>
  </si>
  <si>
    <t>UNIT</t>
  </si>
  <si>
    <t>EST/QTY</t>
  </si>
  <si>
    <t>$/UNIT</t>
  </si>
  <si>
    <t>AMOUNT</t>
  </si>
  <si>
    <t>L.F.</t>
  </si>
  <si>
    <t>EA.</t>
  </si>
  <si>
    <t>TOTAL COST</t>
  </si>
  <si>
    <t>C.Y.</t>
  </si>
  <si>
    <t>S.Y.</t>
  </si>
  <si>
    <t>Prime Coat</t>
  </si>
  <si>
    <t>Tack Coat</t>
  </si>
  <si>
    <t>Stabilized Construction Entrance/Exit</t>
  </si>
  <si>
    <t>Standard Sanitary Sewer Manhole</t>
  </si>
  <si>
    <t>WATER IMPROVEMENTS</t>
  </si>
  <si>
    <t>STREET IMPROVEMENTS</t>
  </si>
  <si>
    <t>SITE IMPROVEMENTS</t>
  </si>
  <si>
    <t>Standard Fire Hydrant</t>
  </si>
  <si>
    <t>TON</t>
  </si>
  <si>
    <t>SANITARY SEWER IMPROVEMENTS</t>
  </si>
  <si>
    <t>Street Embankment</t>
  </si>
  <si>
    <t>Lot Excavation</t>
  </si>
  <si>
    <t>Lot Embankment</t>
  </si>
  <si>
    <t>Trench Excavation Protection</t>
  </si>
  <si>
    <t>Sewer Main Television Inspection</t>
  </si>
  <si>
    <t>Chlorination and Bacteriological Test</t>
  </si>
  <si>
    <t>Rock Filter Dam</t>
  </si>
  <si>
    <t>Gravel Filter Bags</t>
  </si>
  <si>
    <t>2" Permanent Blow-off</t>
  </si>
  <si>
    <t>2" Temporary Blow-off</t>
  </si>
  <si>
    <t>Phase II</t>
  </si>
  <si>
    <t>Meter Box</t>
  </si>
  <si>
    <t>Phase I</t>
  </si>
  <si>
    <t>8" Gate Valve, M.J. w/ Box, Complete</t>
  </si>
  <si>
    <t>D.I. Fittings</t>
  </si>
  <si>
    <t>Hydrostatic Testing</t>
  </si>
  <si>
    <t>8" Sanitary Sewer Pipe, SDR-26 (6'-10')</t>
  </si>
  <si>
    <t>Extra Depth Manhole</t>
  </si>
  <si>
    <t>Sanitary Sewer Laterals, SDR-26 Class 160</t>
  </si>
  <si>
    <t>V.F.</t>
  </si>
  <si>
    <t>HMAC, Type D (3" Thickness)</t>
  </si>
  <si>
    <t>Concrete Structure (Elevated Sidewalk)</t>
  </si>
  <si>
    <t>Sidewalk Pipe Railing</t>
  </si>
  <si>
    <t>Concrete Header Curb (&lt; 1,000 LF)</t>
  </si>
  <si>
    <t>Timber Guard Posts</t>
  </si>
  <si>
    <t>R1-1 Stop Sign, 30" x30"</t>
  </si>
  <si>
    <t>OM4-3 End of Road Markers, 18" x18"</t>
  </si>
  <si>
    <t>9" Street Name &amp; Block Number</t>
  </si>
  <si>
    <t>GAL</t>
  </si>
  <si>
    <t>SUMMARY:</t>
  </si>
  <si>
    <t>ENGINEER'S OPINION OF PROBABLE CONSTRUCTION COST</t>
  </si>
  <si>
    <t>1" Single Service: Short</t>
  </si>
  <si>
    <t>1" Single Service: Long</t>
  </si>
  <si>
    <t>5' Concrete Sidewalks (Developer Resp.)</t>
  </si>
  <si>
    <t>Internal Drop Manhole</t>
  </si>
  <si>
    <t>Flexible Base (18.0" Compacted) ~ Arterial</t>
  </si>
  <si>
    <t>HMAC, Type D (2.5" Thickness)</t>
  </si>
  <si>
    <t>HMAC, Type C (2" Thickness)</t>
  </si>
  <si>
    <t>Right-of-Way Clearing &amp; Grubbing</t>
  </si>
  <si>
    <t>Clearing &amp; Grubbing (Excl. Right-of-Way)</t>
  </si>
  <si>
    <t>Ac.</t>
  </si>
  <si>
    <t>ADA Ramps</t>
  </si>
  <si>
    <t>Revegetation - Seeding Blanket (Right-of-Way)</t>
  </si>
  <si>
    <t>Revegetation (Landscape Buffer)</t>
  </si>
  <si>
    <t>Traffic Control</t>
  </si>
  <si>
    <t>8" Pipe, C900 DR 14 PVC Class 200</t>
  </si>
  <si>
    <t>1" Irrigation Service</t>
  </si>
  <si>
    <t>Silt Fence (Site Work Phase)</t>
  </si>
  <si>
    <t>Silt Fence (Post-Site Work Phase)</t>
  </si>
  <si>
    <t>Tie to Existing Manhole and Recoat</t>
  </si>
  <si>
    <t>Remove/Replace Asphalt &amp; Base</t>
  </si>
  <si>
    <t>LS</t>
  </si>
  <si>
    <t>SY</t>
  </si>
  <si>
    <t>LF</t>
  </si>
  <si>
    <t>EA</t>
  </si>
  <si>
    <t xml:space="preserve">Street Excavation </t>
  </si>
  <si>
    <t>CY</t>
  </si>
  <si>
    <t xml:space="preserve">Concrete Curb &amp; Gutter </t>
  </si>
  <si>
    <t>10' Concrete Sidewalk</t>
  </si>
  <si>
    <t>TRAILS AT LOWER SEGUIN</t>
  </si>
  <si>
    <t>Water Tie-In (8" to 8")</t>
  </si>
  <si>
    <t>Export Material</t>
  </si>
  <si>
    <t>8" Sanitary Sewer Pipe, SDR-26 (10'-14')</t>
  </si>
  <si>
    <t>8" Sanitary Sewer Pipe, SDR-26 (14'-18')</t>
  </si>
  <si>
    <t>DRAIN IMPROVEMENTS - DRAIN A</t>
  </si>
  <si>
    <t>DRAIN IMPROVEMENTS - DRAIN B</t>
  </si>
  <si>
    <t>DRAIN IMPROVEMENTS - DRAIN C AND DETENTION POND</t>
  </si>
  <si>
    <t>Concrete Structure (Headwalls)</t>
  </si>
  <si>
    <t>6" Concrete Pilot Channel</t>
  </si>
  <si>
    <t>4' x 2' SBC</t>
  </si>
  <si>
    <t>6" Concrete Rip-Rap</t>
  </si>
  <si>
    <t>Concrete Structure (Baffle Blocks)</t>
  </si>
  <si>
    <t>Revegetation</t>
  </si>
  <si>
    <t>12" RCP</t>
  </si>
  <si>
    <t>Pond Outlet Structure</t>
  </si>
  <si>
    <t>Cement Treated Subgrade (8" Depth)</t>
  </si>
  <si>
    <t>Flexible Base (15" Compacted) ~ Local A</t>
  </si>
  <si>
    <t>Tensar TX5 Triaxial Geogrid</t>
  </si>
  <si>
    <t>R2-1 Speed Limit Sign</t>
  </si>
  <si>
    <t>DRAIN IMPROVEMENTS</t>
  </si>
  <si>
    <t>Concrete Driveway</t>
  </si>
  <si>
    <t>61 LOTS</t>
  </si>
  <si>
    <t>8" Sanitary Sewer Pipe, SDR-26 (0'-6')</t>
  </si>
  <si>
    <t>OFFSITE STREET IMPROVEMENTS (LOWER SEGUIN ROAD)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</si>
</sst>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0"/>
      <name val="Courier New"/>
      <family val="3"/>
    </font>
    <font>
      <sz val="12"/>
      <name val="Courier New"/>
      <family val="3"/>
    </font>
    <font>
      <sz val="8"/>
      <name val="Courier New"/>
      <family val="3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5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ont="0" applyBorder="0" applyAlignment="0"/>
    <xf numFmtId="0" fontId="2" fillId="0" borderId="0"/>
    <xf numFmtId="44" fontId="2" fillId="0" borderId="0" applyFont="0" applyFill="0" applyBorder="0" applyAlignment="0" applyProtection="0"/>
    <xf numFmtId="0" fontId="13" fillId="0" borderId="0"/>
  </cellStyleXfs>
  <cellXfs count="10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4" fontId="5" fillId="0" borderId="0" xfId="1" applyNumberFormat="1" applyFont="1"/>
    <xf numFmtId="0" fontId="5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7" fontId="6" fillId="0" borderId="0" xfId="1" applyNumberFormat="1" applyFont="1" applyBorder="1" applyAlignment="1">
      <alignment horizontal="center"/>
    </xf>
    <xf numFmtId="0" fontId="3" fillId="0" borderId="0" xfId="1" applyFont="1" applyBorder="1"/>
    <xf numFmtId="44" fontId="12" fillId="0" borderId="0" xfId="1" applyNumberFormat="1" applyFont="1" applyBorder="1"/>
    <xf numFmtId="0" fontId="2" fillId="0" borderId="0" xfId="2" applyAlignment="1">
      <alignment horizontal="center"/>
    </xf>
    <xf numFmtId="0" fontId="2" fillId="0" borderId="0" xfId="2"/>
    <xf numFmtId="0" fontId="2" fillId="0" borderId="0" xfId="1" applyFont="1" applyBorder="1" applyAlignment="1">
      <alignment horizontal="center"/>
    </xf>
    <xf numFmtId="44" fontId="10" fillId="0" borderId="2" xfId="3" applyFont="1" applyFill="1" applyBorder="1"/>
    <xf numFmtId="7" fontId="6" fillId="0" borderId="1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44" fontId="2" fillId="0" borderId="0" xfId="2" applyNumberFormat="1"/>
    <xf numFmtId="0" fontId="2" fillId="0" borderId="4" xfId="2" applyBorder="1" applyAlignment="1">
      <alignment horizontal="center"/>
    </xf>
    <xf numFmtId="0" fontId="2" fillId="0" borderId="4" xfId="2" applyBorder="1"/>
    <xf numFmtId="0" fontId="2" fillId="0" borderId="4" xfId="1" applyFont="1" applyBorder="1" applyAlignment="1">
      <alignment horizontal="center"/>
    </xf>
    <xf numFmtId="3" fontId="6" fillId="0" borderId="4" xfId="2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7" fontId="6" fillId="0" borderId="5" xfId="1" applyNumberFormat="1" applyFont="1" applyBorder="1" applyAlignment="1">
      <alignment horizontal="center"/>
    </xf>
    <xf numFmtId="0" fontId="3" fillId="0" borderId="5" xfId="1" applyFont="1" applyBorder="1"/>
    <xf numFmtId="44" fontId="12" fillId="0" borderId="6" xfId="1" applyNumberFormat="1" applyFont="1" applyBorder="1"/>
    <xf numFmtId="0" fontId="6" fillId="0" borderId="1" xfId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44" fontId="10" fillId="0" borderId="0" xfId="3" applyFont="1" applyFill="1" applyBorder="1"/>
    <xf numFmtId="0" fontId="6" fillId="0" borderId="0" xfId="1" applyFont="1" applyAlignment="1">
      <alignment horizontal="center"/>
    </xf>
    <xf numFmtId="0" fontId="3" fillId="0" borderId="4" xfId="1" applyFont="1" applyBorder="1"/>
    <xf numFmtId="4" fontId="3" fillId="0" borderId="0" xfId="1" applyNumberFormat="1" applyFont="1"/>
    <xf numFmtId="0" fontId="9" fillId="0" borderId="1" xfId="1" applyFont="1" applyBorder="1" applyAlignment="1">
      <alignment horizontal="center"/>
    </xf>
    <xf numFmtId="4" fontId="9" fillId="0" borderId="1" xfId="1" applyNumberFormat="1" applyFont="1" applyBorder="1" applyAlignment="1">
      <alignment horizontal="center"/>
    </xf>
    <xf numFmtId="7" fontId="9" fillId="0" borderId="1" xfId="1" applyNumberFormat="1" applyFont="1" applyBorder="1" applyAlignment="1">
      <alignment horizontal="center"/>
    </xf>
    <xf numFmtId="0" fontId="8" fillId="0" borderId="0" xfId="1" applyFont="1" applyBorder="1" applyAlignment="1">
      <alignment horizontal="left"/>
    </xf>
    <xf numFmtId="0" fontId="8" fillId="0" borderId="0" xfId="1" applyFont="1" applyBorder="1"/>
    <xf numFmtId="4" fontId="8" fillId="0" borderId="0" xfId="1" applyNumberFormat="1" applyFont="1" applyBorder="1"/>
    <xf numFmtId="0" fontId="8" fillId="0" borderId="0" xfId="1" applyFont="1" applyBorder="1" applyAlignment="1">
      <alignment horizontal="center"/>
    </xf>
    <xf numFmtId="7" fontId="8" fillId="0" borderId="0" xfId="1" applyNumberFormat="1" applyFont="1" applyBorder="1" applyAlignment="1">
      <alignment horizontal="right"/>
    </xf>
    <xf numFmtId="0" fontId="8" fillId="0" borderId="4" xfId="1" applyFont="1" applyBorder="1"/>
    <xf numFmtId="0" fontId="8" fillId="0" borderId="4" xfId="1" applyFont="1" applyBorder="1" applyAlignment="1">
      <alignment horizontal="center"/>
    </xf>
    <xf numFmtId="7" fontId="8" fillId="0" borderId="4" xfId="1" applyNumberFormat="1" applyFont="1" applyBorder="1" applyAlignment="1"/>
    <xf numFmtId="0" fontId="6" fillId="0" borderId="0" xfId="2" applyFont="1"/>
    <xf numFmtId="0" fontId="9" fillId="0" borderId="0" xfId="1" applyFont="1" applyBorder="1" applyAlignment="1">
      <alignment horizontal="center"/>
    </xf>
    <xf numFmtId="44" fontId="3" fillId="0" borderId="0" xfId="1" applyNumberFormat="1" applyFont="1"/>
    <xf numFmtId="0" fontId="2" fillId="0" borderId="0" xfId="1" applyFont="1" applyAlignment="1">
      <alignment horizontal="centerContinuous"/>
    </xf>
    <xf numFmtId="0" fontId="11" fillId="0" borderId="0" xfId="1" applyFont="1" applyAlignment="1">
      <alignment horizontal="center"/>
    </xf>
    <xf numFmtId="4" fontId="2" fillId="0" borderId="0" xfId="1" applyNumberFormat="1" applyFont="1" applyAlignment="1">
      <alignment horizontal="centerContinuous"/>
    </xf>
    <xf numFmtId="7" fontId="2" fillId="0" borderId="0" xfId="1" applyNumberFormat="1" applyFont="1" applyAlignment="1">
      <alignment horizontal="centerContinuous"/>
    </xf>
    <xf numFmtId="0" fontId="6" fillId="0" borderId="0" xfId="1" applyFont="1" applyBorder="1"/>
    <xf numFmtId="0" fontId="3" fillId="0" borderId="5" xfId="1" applyFont="1" applyBorder="1" applyAlignment="1">
      <alignment horizontal="left"/>
    </xf>
    <xf numFmtId="4" fontId="3" fillId="0" borderId="5" xfId="1" applyNumberFormat="1" applyFont="1" applyBorder="1"/>
    <xf numFmtId="0" fontId="3" fillId="0" borderId="5" xfId="1" applyFont="1" applyBorder="1" applyAlignment="1">
      <alignment horizontal="center"/>
    </xf>
    <xf numFmtId="44" fontId="12" fillId="0" borderId="7" xfId="1" applyNumberFormat="1" applyFont="1" applyBorder="1"/>
    <xf numFmtId="44" fontId="5" fillId="0" borderId="0" xfId="1" applyNumberFormat="1" applyFont="1"/>
    <xf numFmtId="44" fontId="12" fillId="0" borderId="8" xfId="1" applyNumberFormat="1" applyFont="1" applyBorder="1"/>
    <xf numFmtId="0" fontId="5" fillId="0" borderId="4" xfId="1" applyFont="1" applyBorder="1"/>
    <xf numFmtId="44" fontId="10" fillId="0" borderId="9" xfId="3" applyFont="1" applyFill="1" applyBorder="1"/>
    <xf numFmtId="44" fontId="2" fillId="0" borderId="4" xfId="2" applyNumberFormat="1" applyBorder="1"/>
    <xf numFmtId="44" fontId="10" fillId="0" borderId="4" xfId="3" applyFont="1" applyFill="1" applyBorder="1"/>
    <xf numFmtId="164" fontId="6" fillId="0" borderId="0" xfId="2" applyNumberFormat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2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1" applyNumberFormat="1" applyFont="1" applyAlignment="1">
      <alignment horizontal="center" vertical="center"/>
    </xf>
    <xf numFmtId="44" fontId="10" fillId="0" borderId="2" xfId="3" applyFont="1" applyFill="1" applyBorder="1" applyAlignment="1">
      <alignment vertical="center"/>
    </xf>
    <xf numFmtId="44" fontId="10" fillId="0" borderId="3" xfId="3" applyFont="1" applyFill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6" fillId="0" borderId="2" xfId="1" applyFont="1" applyBorder="1" applyAlignment="1">
      <alignment horizontal="right"/>
    </xf>
    <xf numFmtId="0" fontId="2" fillId="0" borderId="2" xfId="1" applyFont="1" applyBorder="1"/>
    <xf numFmtId="7" fontId="6" fillId="0" borderId="0" xfId="1" applyNumberFormat="1" applyFont="1" applyBorder="1" applyAlignment="1">
      <alignment horizontal="right"/>
    </xf>
    <xf numFmtId="0" fontId="3" fillId="0" borderId="2" xfId="1" applyFont="1" applyBorder="1"/>
    <xf numFmtId="44" fontId="12" fillId="0" borderId="2" xfId="1" applyNumberFormat="1" applyFont="1" applyBorder="1"/>
    <xf numFmtId="7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4" fontId="3" fillId="0" borderId="0" xfId="1" applyNumberFormat="1" applyFont="1" applyBorder="1"/>
    <xf numFmtId="0" fontId="2" fillId="0" borderId="0" xfId="0" applyFont="1" applyAlignment="1">
      <alignment vertical="center"/>
    </xf>
    <xf numFmtId="3" fontId="9" fillId="0" borderId="0" xfId="1" applyNumberFormat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2" fillId="0" borderId="0" xfId="1" applyFont="1" applyBorder="1" applyAlignment="1">
      <alignment horizontal="right"/>
    </xf>
    <xf numFmtId="164" fontId="6" fillId="0" borderId="0" xfId="2" applyNumberFormat="1" applyFont="1" applyAlignment="1">
      <alignment horizontal="right"/>
    </xf>
    <xf numFmtId="164" fontId="9" fillId="0" borderId="0" xfId="1" applyNumberFormat="1" applyFont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6" fillId="2" borderId="0" xfId="2" applyFont="1" applyFill="1"/>
    <xf numFmtId="0" fontId="2" fillId="2" borderId="0" xfId="2" applyFill="1" applyAlignment="1">
      <alignment horizontal="center"/>
    </xf>
    <xf numFmtId="4" fontId="9" fillId="0" borderId="0" xfId="1" applyNumberFormat="1" applyFont="1" applyBorder="1" applyAlignment="1">
      <alignment horizontal="right"/>
    </xf>
    <xf numFmtId="0" fontId="15" fillId="0" borderId="0" xfId="1" applyFont="1"/>
    <xf numFmtId="0" fontId="11" fillId="0" borderId="0" xfId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/>
    </xf>
    <xf numFmtId="49" fontId="2" fillId="0" borderId="4" xfId="2" applyNumberFormat="1" applyBorder="1" applyAlignment="1">
      <alignment horizontal="left"/>
    </xf>
    <xf numFmtId="0" fontId="2" fillId="0" borderId="4" xfId="2" applyBorder="1" applyAlignment="1">
      <alignment horizontal="left"/>
    </xf>
    <xf numFmtId="49" fontId="14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/>
    </xf>
    <xf numFmtId="49" fontId="2" fillId="0" borderId="0" xfId="2" applyNumberFormat="1" applyAlignment="1">
      <alignment horizontal="left"/>
    </xf>
  </cellXfs>
  <cellStyles count="5">
    <cellStyle name="Currency 2" xfId="3" xr:uid="{00000000-0005-0000-0000-000001000000}"/>
    <cellStyle name="Normal" xfId="0" builtinId="0"/>
    <cellStyle name="Normal 2" xfId="2" xr:uid="{00000000-0005-0000-0000-000003000000}"/>
    <cellStyle name="Normal 3" xfId="4" xr:uid="{AD8E8C94-9072-42F4-AE16-2C8DC5B8B725}"/>
    <cellStyle name="Normal_VOID" xfId="1" xr:uid="{00000000-0005-0000-0000-000004000000}"/>
  </cellStyles>
  <dxfs count="0"/>
  <tableStyles count="0" defaultTableStyle="TableStyleMedium2" defaultPivotStyle="PivotStyleLight16"/>
  <colors>
    <mruColors>
      <color rgb="FFFA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6A90-D0F2-46C1-BF7F-3B4A65BA49DC}">
  <sheetPr>
    <pageSetUpPr fitToPage="1"/>
  </sheetPr>
  <dimension ref="A1:L163"/>
  <sheetViews>
    <sheetView tabSelected="1" view="pageBreakPreview" topLeftCell="A53" zoomScale="115" zoomScaleNormal="115" zoomScaleSheetLayoutView="115" workbookViewId="0">
      <selection activeCell="F89" sqref="F89"/>
    </sheetView>
  </sheetViews>
  <sheetFormatPr defaultColWidth="8.85546875" defaultRowHeight="15" customHeight="1" x14ac:dyDescent="0.2"/>
  <cols>
    <col min="1" max="1" width="8.42578125" style="5" bestFit="1" customWidth="1"/>
    <col min="2" max="2" width="46.85546875" style="4" customWidth="1"/>
    <col min="3" max="3" width="1.7109375" style="4" customWidth="1"/>
    <col min="4" max="4" width="6.5703125" style="6" customWidth="1"/>
    <col min="5" max="5" width="1.7109375" style="6" customWidth="1"/>
    <col min="6" max="6" width="8.7109375" style="7" customWidth="1"/>
    <col min="7" max="7" width="1.7109375" style="7" customWidth="1"/>
    <col min="8" max="8" width="19.7109375" style="4" customWidth="1"/>
    <col min="9" max="9" width="1.7109375" style="4" customWidth="1"/>
    <col min="10" max="10" width="19.7109375" style="4" customWidth="1"/>
    <col min="11" max="11" width="12" style="4" bestFit="1" customWidth="1"/>
    <col min="12" max="12" width="10.140625" style="4" bestFit="1" customWidth="1"/>
    <col min="13" max="256" width="8.85546875" style="4"/>
    <col min="257" max="257" width="7.7109375" style="4" customWidth="1"/>
    <col min="258" max="258" width="51.85546875" style="4" customWidth="1"/>
    <col min="259" max="259" width="0.5703125" style="4" customWidth="1"/>
    <col min="260" max="260" width="5.7109375" style="4" customWidth="1"/>
    <col min="261" max="261" width="0.42578125" style="4" customWidth="1"/>
    <col min="262" max="262" width="8.7109375" style="4" customWidth="1"/>
    <col min="263" max="263" width="1.28515625" style="4" customWidth="1"/>
    <col min="264" max="264" width="19.7109375" style="4" customWidth="1"/>
    <col min="265" max="265" width="1.28515625" style="4" customWidth="1"/>
    <col min="266" max="266" width="19.7109375" style="4" customWidth="1"/>
    <col min="267" max="512" width="8.85546875" style="4"/>
    <col min="513" max="513" width="7.7109375" style="4" customWidth="1"/>
    <col min="514" max="514" width="51.85546875" style="4" customWidth="1"/>
    <col min="515" max="515" width="0.5703125" style="4" customWidth="1"/>
    <col min="516" max="516" width="5.7109375" style="4" customWidth="1"/>
    <col min="517" max="517" width="0.42578125" style="4" customWidth="1"/>
    <col min="518" max="518" width="8.7109375" style="4" customWidth="1"/>
    <col min="519" max="519" width="1.28515625" style="4" customWidth="1"/>
    <col min="520" max="520" width="19.7109375" style="4" customWidth="1"/>
    <col min="521" max="521" width="1.28515625" style="4" customWidth="1"/>
    <col min="522" max="522" width="19.7109375" style="4" customWidth="1"/>
    <col min="523" max="768" width="8.85546875" style="4"/>
    <col min="769" max="769" width="7.7109375" style="4" customWidth="1"/>
    <col min="770" max="770" width="51.85546875" style="4" customWidth="1"/>
    <col min="771" max="771" width="0.5703125" style="4" customWidth="1"/>
    <col min="772" max="772" width="5.7109375" style="4" customWidth="1"/>
    <col min="773" max="773" width="0.42578125" style="4" customWidth="1"/>
    <col min="774" max="774" width="8.7109375" style="4" customWidth="1"/>
    <col min="775" max="775" width="1.28515625" style="4" customWidth="1"/>
    <col min="776" max="776" width="19.7109375" style="4" customWidth="1"/>
    <col min="777" max="777" width="1.28515625" style="4" customWidth="1"/>
    <col min="778" max="778" width="19.7109375" style="4" customWidth="1"/>
    <col min="779" max="1024" width="8.85546875" style="4"/>
    <col min="1025" max="1025" width="7.7109375" style="4" customWidth="1"/>
    <col min="1026" max="1026" width="51.85546875" style="4" customWidth="1"/>
    <col min="1027" max="1027" width="0.5703125" style="4" customWidth="1"/>
    <col min="1028" max="1028" width="5.7109375" style="4" customWidth="1"/>
    <col min="1029" max="1029" width="0.42578125" style="4" customWidth="1"/>
    <col min="1030" max="1030" width="8.7109375" style="4" customWidth="1"/>
    <col min="1031" max="1031" width="1.28515625" style="4" customWidth="1"/>
    <col min="1032" max="1032" width="19.7109375" style="4" customWidth="1"/>
    <col min="1033" max="1033" width="1.28515625" style="4" customWidth="1"/>
    <col min="1034" max="1034" width="19.7109375" style="4" customWidth="1"/>
    <col min="1035" max="1280" width="8.85546875" style="4"/>
    <col min="1281" max="1281" width="7.7109375" style="4" customWidth="1"/>
    <col min="1282" max="1282" width="51.85546875" style="4" customWidth="1"/>
    <col min="1283" max="1283" width="0.5703125" style="4" customWidth="1"/>
    <col min="1284" max="1284" width="5.7109375" style="4" customWidth="1"/>
    <col min="1285" max="1285" width="0.42578125" style="4" customWidth="1"/>
    <col min="1286" max="1286" width="8.7109375" style="4" customWidth="1"/>
    <col min="1287" max="1287" width="1.28515625" style="4" customWidth="1"/>
    <col min="1288" max="1288" width="19.7109375" style="4" customWidth="1"/>
    <col min="1289" max="1289" width="1.28515625" style="4" customWidth="1"/>
    <col min="1290" max="1290" width="19.7109375" style="4" customWidth="1"/>
    <col min="1291" max="1536" width="8.85546875" style="4"/>
    <col min="1537" max="1537" width="7.7109375" style="4" customWidth="1"/>
    <col min="1538" max="1538" width="51.85546875" style="4" customWidth="1"/>
    <col min="1539" max="1539" width="0.5703125" style="4" customWidth="1"/>
    <col min="1540" max="1540" width="5.7109375" style="4" customWidth="1"/>
    <col min="1541" max="1541" width="0.42578125" style="4" customWidth="1"/>
    <col min="1542" max="1542" width="8.7109375" style="4" customWidth="1"/>
    <col min="1543" max="1543" width="1.28515625" style="4" customWidth="1"/>
    <col min="1544" max="1544" width="19.7109375" style="4" customWidth="1"/>
    <col min="1545" max="1545" width="1.28515625" style="4" customWidth="1"/>
    <col min="1546" max="1546" width="19.7109375" style="4" customWidth="1"/>
    <col min="1547" max="1792" width="8.85546875" style="4"/>
    <col min="1793" max="1793" width="7.7109375" style="4" customWidth="1"/>
    <col min="1794" max="1794" width="51.85546875" style="4" customWidth="1"/>
    <col min="1795" max="1795" width="0.5703125" style="4" customWidth="1"/>
    <col min="1796" max="1796" width="5.7109375" style="4" customWidth="1"/>
    <col min="1797" max="1797" width="0.42578125" style="4" customWidth="1"/>
    <col min="1798" max="1798" width="8.7109375" style="4" customWidth="1"/>
    <col min="1799" max="1799" width="1.28515625" style="4" customWidth="1"/>
    <col min="1800" max="1800" width="19.7109375" style="4" customWidth="1"/>
    <col min="1801" max="1801" width="1.28515625" style="4" customWidth="1"/>
    <col min="1802" max="1802" width="19.7109375" style="4" customWidth="1"/>
    <col min="1803" max="2048" width="8.85546875" style="4"/>
    <col min="2049" max="2049" width="7.7109375" style="4" customWidth="1"/>
    <col min="2050" max="2050" width="51.85546875" style="4" customWidth="1"/>
    <col min="2051" max="2051" width="0.5703125" style="4" customWidth="1"/>
    <col min="2052" max="2052" width="5.7109375" style="4" customWidth="1"/>
    <col min="2053" max="2053" width="0.42578125" style="4" customWidth="1"/>
    <col min="2054" max="2054" width="8.7109375" style="4" customWidth="1"/>
    <col min="2055" max="2055" width="1.28515625" style="4" customWidth="1"/>
    <col min="2056" max="2056" width="19.7109375" style="4" customWidth="1"/>
    <col min="2057" max="2057" width="1.28515625" style="4" customWidth="1"/>
    <col min="2058" max="2058" width="19.7109375" style="4" customWidth="1"/>
    <col min="2059" max="2304" width="8.85546875" style="4"/>
    <col min="2305" max="2305" width="7.7109375" style="4" customWidth="1"/>
    <col min="2306" max="2306" width="51.85546875" style="4" customWidth="1"/>
    <col min="2307" max="2307" width="0.5703125" style="4" customWidth="1"/>
    <col min="2308" max="2308" width="5.7109375" style="4" customWidth="1"/>
    <col min="2309" max="2309" width="0.42578125" style="4" customWidth="1"/>
    <col min="2310" max="2310" width="8.7109375" style="4" customWidth="1"/>
    <col min="2311" max="2311" width="1.28515625" style="4" customWidth="1"/>
    <col min="2312" max="2312" width="19.7109375" style="4" customWidth="1"/>
    <col min="2313" max="2313" width="1.28515625" style="4" customWidth="1"/>
    <col min="2314" max="2314" width="19.7109375" style="4" customWidth="1"/>
    <col min="2315" max="2560" width="8.85546875" style="4"/>
    <col min="2561" max="2561" width="7.7109375" style="4" customWidth="1"/>
    <col min="2562" max="2562" width="51.85546875" style="4" customWidth="1"/>
    <col min="2563" max="2563" width="0.5703125" style="4" customWidth="1"/>
    <col min="2564" max="2564" width="5.7109375" style="4" customWidth="1"/>
    <col min="2565" max="2565" width="0.42578125" style="4" customWidth="1"/>
    <col min="2566" max="2566" width="8.7109375" style="4" customWidth="1"/>
    <col min="2567" max="2567" width="1.28515625" style="4" customWidth="1"/>
    <col min="2568" max="2568" width="19.7109375" style="4" customWidth="1"/>
    <col min="2569" max="2569" width="1.28515625" style="4" customWidth="1"/>
    <col min="2570" max="2570" width="19.7109375" style="4" customWidth="1"/>
    <col min="2571" max="2816" width="8.85546875" style="4"/>
    <col min="2817" max="2817" width="7.7109375" style="4" customWidth="1"/>
    <col min="2818" max="2818" width="51.85546875" style="4" customWidth="1"/>
    <col min="2819" max="2819" width="0.5703125" style="4" customWidth="1"/>
    <col min="2820" max="2820" width="5.7109375" style="4" customWidth="1"/>
    <col min="2821" max="2821" width="0.42578125" style="4" customWidth="1"/>
    <col min="2822" max="2822" width="8.7109375" style="4" customWidth="1"/>
    <col min="2823" max="2823" width="1.28515625" style="4" customWidth="1"/>
    <col min="2824" max="2824" width="19.7109375" style="4" customWidth="1"/>
    <col min="2825" max="2825" width="1.28515625" style="4" customWidth="1"/>
    <col min="2826" max="2826" width="19.7109375" style="4" customWidth="1"/>
    <col min="2827" max="3072" width="8.85546875" style="4"/>
    <col min="3073" max="3073" width="7.7109375" style="4" customWidth="1"/>
    <col min="3074" max="3074" width="51.85546875" style="4" customWidth="1"/>
    <col min="3075" max="3075" width="0.5703125" style="4" customWidth="1"/>
    <col min="3076" max="3076" width="5.7109375" style="4" customWidth="1"/>
    <col min="3077" max="3077" width="0.42578125" style="4" customWidth="1"/>
    <col min="3078" max="3078" width="8.7109375" style="4" customWidth="1"/>
    <col min="3079" max="3079" width="1.28515625" style="4" customWidth="1"/>
    <col min="3080" max="3080" width="19.7109375" style="4" customWidth="1"/>
    <col min="3081" max="3081" width="1.28515625" style="4" customWidth="1"/>
    <col min="3082" max="3082" width="19.7109375" style="4" customWidth="1"/>
    <col min="3083" max="3328" width="8.85546875" style="4"/>
    <col min="3329" max="3329" width="7.7109375" style="4" customWidth="1"/>
    <col min="3330" max="3330" width="51.85546875" style="4" customWidth="1"/>
    <col min="3331" max="3331" width="0.5703125" style="4" customWidth="1"/>
    <col min="3332" max="3332" width="5.7109375" style="4" customWidth="1"/>
    <col min="3333" max="3333" width="0.42578125" style="4" customWidth="1"/>
    <col min="3334" max="3334" width="8.7109375" style="4" customWidth="1"/>
    <col min="3335" max="3335" width="1.28515625" style="4" customWidth="1"/>
    <col min="3336" max="3336" width="19.7109375" style="4" customWidth="1"/>
    <col min="3337" max="3337" width="1.28515625" style="4" customWidth="1"/>
    <col min="3338" max="3338" width="19.7109375" style="4" customWidth="1"/>
    <col min="3339" max="3584" width="8.85546875" style="4"/>
    <col min="3585" max="3585" width="7.7109375" style="4" customWidth="1"/>
    <col min="3586" max="3586" width="51.85546875" style="4" customWidth="1"/>
    <col min="3587" max="3587" width="0.5703125" style="4" customWidth="1"/>
    <col min="3588" max="3588" width="5.7109375" style="4" customWidth="1"/>
    <col min="3589" max="3589" width="0.42578125" style="4" customWidth="1"/>
    <col min="3590" max="3590" width="8.7109375" style="4" customWidth="1"/>
    <col min="3591" max="3591" width="1.28515625" style="4" customWidth="1"/>
    <col min="3592" max="3592" width="19.7109375" style="4" customWidth="1"/>
    <col min="3593" max="3593" width="1.28515625" style="4" customWidth="1"/>
    <col min="3594" max="3594" width="19.7109375" style="4" customWidth="1"/>
    <col min="3595" max="3840" width="8.85546875" style="4"/>
    <col min="3841" max="3841" width="7.7109375" style="4" customWidth="1"/>
    <col min="3842" max="3842" width="51.85546875" style="4" customWidth="1"/>
    <col min="3843" max="3843" width="0.5703125" style="4" customWidth="1"/>
    <col min="3844" max="3844" width="5.7109375" style="4" customWidth="1"/>
    <col min="3845" max="3845" width="0.42578125" style="4" customWidth="1"/>
    <col min="3846" max="3846" width="8.7109375" style="4" customWidth="1"/>
    <col min="3847" max="3847" width="1.28515625" style="4" customWidth="1"/>
    <col min="3848" max="3848" width="19.7109375" style="4" customWidth="1"/>
    <col min="3849" max="3849" width="1.28515625" style="4" customWidth="1"/>
    <col min="3850" max="3850" width="19.7109375" style="4" customWidth="1"/>
    <col min="3851" max="4096" width="8.85546875" style="4"/>
    <col min="4097" max="4097" width="7.7109375" style="4" customWidth="1"/>
    <col min="4098" max="4098" width="51.85546875" style="4" customWidth="1"/>
    <col min="4099" max="4099" width="0.5703125" style="4" customWidth="1"/>
    <col min="4100" max="4100" width="5.7109375" style="4" customWidth="1"/>
    <col min="4101" max="4101" width="0.42578125" style="4" customWidth="1"/>
    <col min="4102" max="4102" width="8.7109375" style="4" customWidth="1"/>
    <col min="4103" max="4103" width="1.28515625" style="4" customWidth="1"/>
    <col min="4104" max="4104" width="19.7109375" style="4" customWidth="1"/>
    <col min="4105" max="4105" width="1.28515625" style="4" customWidth="1"/>
    <col min="4106" max="4106" width="19.7109375" style="4" customWidth="1"/>
    <col min="4107" max="4352" width="8.85546875" style="4"/>
    <col min="4353" max="4353" width="7.7109375" style="4" customWidth="1"/>
    <col min="4354" max="4354" width="51.85546875" style="4" customWidth="1"/>
    <col min="4355" max="4355" width="0.5703125" style="4" customWidth="1"/>
    <col min="4356" max="4356" width="5.7109375" style="4" customWidth="1"/>
    <col min="4357" max="4357" width="0.42578125" style="4" customWidth="1"/>
    <col min="4358" max="4358" width="8.7109375" style="4" customWidth="1"/>
    <col min="4359" max="4359" width="1.28515625" style="4" customWidth="1"/>
    <col min="4360" max="4360" width="19.7109375" style="4" customWidth="1"/>
    <col min="4361" max="4361" width="1.28515625" style="4" customWidth="1"/>
    <col min="4362" max="4362" width="19.7109375" style="4" customWidth="1"/>
    <col min="4363" max="4608" width="8.85546875" style="4"/>
    <col min="4609" max="4609" width="7.7109375" style="4" customWidth="1"/>
    <col min="4610" max="4610" width="51.85546875" style="4" customWidth="1"/>
    <col min="4611" max="4611" width="0.5703125" style="4" customWidth="1"/>
    <col min="4612" max="4612" width="5.7109375" style="4" customWidth="1"/>
    <col min="4613" max="4613" width="0.42578125" style="4" customWidth="1"/>
    <col min="4614" max="4614" width="8.7109375" style="4" customWidth="1"/>
    <col min="4615" max="4615" width="1.28515625" style="4" customWidth="1"/>
    <col min="4616" max="4616" width="19.7109375" style="4" customWidth="1"/>
    <col min="4617" max="4617" width="1.28515625" style="4" customWidth="1"/>
    <col min="4618" max="4618" width="19.7109375" style="4" customWidth="1"/>
    <col min="4619" max="4864" width="8.85546875" style="4"/>
    <col min="4865" max="4865" width="7.7109375" style="4" customWidth="1"/>
    <col min="4866" max="4866" width="51.85546875" style="4" customWidth="1"/>
    <col min="4867" max="4867" width="0.5703125" style="4" customWidth="1"/>
    <col min="4868" max="4868" width="5.7109375" style="4" customWidth="1"/>
    <col min="4869" max="4869" width="0.42578125" style="4" customWidth="1"/>
    <col min="4870" max="4870" width="8.7109375" style="4" customWidth="1"/>
    <col min="4871" max="4871" width="1.28515625" style="4" customWidth="1"/>
    <col min="4872" max="4872" width="19.7109375" style="4" customWidth="1"/>
    <col min="4873" max="4873" width="1.28515625" style="4" customWidth="1"/>
    <col min="4874" max="4874" width="19.7109375" style="4" customWidth="1"/>
    <col min="4875" max="5120" width="8.85546875" style="4"/>
    <col min="5121" max="5121" width="7.7109375" style="4" customWidth="1"/>
    <col min="5122" max="5122" width="51.85546875" style="4" customWidth="1"/>
    <col min="5123" max="5123" width="0.5703125" style="4" customWidth="1"/>
    <col min="5124" max="5124" width="5.7109375" style="4" customWidth="1"/>
    <col min="5125" max="5125" width="0.42578125" style="4" customWidth="1"/>
    <col min="5126" max="5126" width="8.7109375" style="4" customWidth="1"/>
    <col min="5127" max="5127" width="1.28515625" style="4" customWidth="1"/>
    <col min="5128" max="5128" width="19.7109375" style="4" customWidth="1"/>
    <col min="5129" max="5129" width="1.28515625" style="4" customWidth="1"/>
    <col min="5130" max="5130" width="19.7109375" style="4" customWidth="1"/>
    <col min="5131" max="5376" width="8.85546875" style="4"/>
    <col min="5377" max="5377" width="7.7109375" style="4" customWidth="1"/>
    <col min="5378" max="5378" width="51.85546875" style="4" customWidth="1"/>
    <col min="5379" max="5379" width="0.5703125" style="4" customWidth="1"/>
    <col min="5380" max="5380" width="5.7109375" style="4" customWidth="1"/>
    <col min="5381" max="5381" width="0.42578125" style="4" customWidth="1"/>
    <col min="5382" max="5382" width="8.7109375" style="4" customWidth="1"/>
    <col min="5383" max="5383" width="1.28515625" style="4" customWidth="1"/>
    <col min="5384" max="5384" width="19.7109375" style="4" customWidth="1"/>
    <col min="5385" max="5385" width="1.28515625" style="4" customWidth="1"/>
    <col min="5386" max="5386" width="19.7109375" style="4" customWidth="1"/>
    <col min="5387" max="5632" width="8.85546875" style="4"/>
    <col min="5633" max="5633" width="7.7109375" style="4" customWidth="1"/>
    <col min="5634" max="5634" width="51.85546875" style="4" customWidth="1"/>
    <col min="5635" max="5635" width="0.5703125" style="4" customWidth="1"/>
    <col min="5636" max="5636" width="5.7109375" style="4" customWidth="1"/>
    <col min="5637" max="5637" width="0.42578125" style="4" customWidth="1"/>
    <col min="5638" max="5638" width="8.7109375" style="4" customWidth="1"/>
    <col min="5639" max="5639" width="1.28515625" style="4" customWidth="1"/>
    <col min="5640" max="5640" width="19.7109375" style="4" customWidth="1"/>
    <col min="5641" max="5641" width="1.28515625" style="4" customWidth="1"/>
    <col min="5642" max="5642" width="19.7109375" style="4" customWidth="1"/>
    <col min="5643" max="5888" width="8.85546875" style="4"/>
    <col min="5889" max="5889" width="7.7109375" style="4" customWidth="1"/>
    <col min="5890" max="5890" width="51.85546875" style="4" customWidth="1"/>
    <col min="5891" max="5891" width="0.5703125" style="4" customWidth="1"/>
    <col min="5892" max="5892" width="5.7109375" style="4" customWidth="1"/>
    <col min="5893" max="5893" width="0.42578125" style="4" customWidth="1"/>
    <col min="5894" max="5894" width="8.7109375" style="4" customWidth="1"/>
    <col min="5895" max="5895" width="1.28515625" style="4" customWidth="1"/>
    <col min="5896" max="5896" width="19.7109375" style="4" customWidth="1"/>
    <col min="5897" max="5897" width="1.28515625" style="4" customWidth="1"/>
    <col min="5898" max="5898" width="19.7109375" style="4" customWidth="1"/>
    <col min="5899" max="6144" width="8.85546875" style="4"/>
    <col min="6145" max="6145" width="7.7109375" style="4" customWidth="1"/>
    <col min="6146" max="6146" width="51.85546875" style="4" customWidth="1"/>
    <col min="6147" max="6147" width="0.5703125" style="4" customWidth="1"/>
    <col min="6148" max="6148" width="5.7109375" style="4" customWidth="1"/>
    <col min="6149" max="6149" width="0.42578125" style="4" customWidth="1"/>
    <col min="6150" max="6150" width="8.7109375" style="4" customWidth="1"/>
    <col min="6151" max="6151" width="1.28515625" style="4" customWidth="1"/>
    <col min="6152" max="6152" width="19.7109375" style="4" customWidth="1"/>
    <col min="6153" max="6153" width="1.28515625" style="4" customWidth="1"/>
    <col min="6154" max="6154" width="19.7109375" style="4" customWidth="1"/>
    <col min="6155" max="6400" width="8.85546875" style="4"/>
    <col min="6401" max="6401" width="7.7109375" style="4" customWidth="1"/>
    <col min="6402" max="6402" width="51.85546875" style="4" customWidth="1"/>
    <col min="6403" max="6403" width="0.5703125" style="4" customWidth="1"/>
    <col min="6404" max="6404" width="5.7109375" style="4" customWidth="1"/>
    <col min="6405" max="6405" width="0.42578125" style="4" customWidth="1"/>
    <col min="6406" max="6406" width="8.7109375" style="4" customWidth="1"/>
    <col min="6407" max="6407" width="1.28515625" style="4" customWidth="1"/>
    <col min="6408" max="6408" width="19.7109375" style="4" customWidth="1"/>
    <col min="6409" max="6409" width="1.28515625" style="4" customWidth="1"/>
    <col min="6410" max="6410" width="19.7109375" style="4" customWidth="1"/>
    <col min="6411" max="6656" width="8.85546875" style="4"/>
    <col min="6657" max="6657" width="7.7109375" style="4" customWidth="1"/>
    <col min="6658" max="6658" width="51.85546875" style="4" customWidth="1"/>
    <col min="6659" max="6659" width="0.5703125" style="4" customWidth="1"/>
    <col min="6660" max="6660" width="5.7109375" style="4" customWidth="1"/>
    <col min="6661" max="6661" width="0.42578125" style="4" customWidth="1"/>
    <col min="6662" max="6662" width="8.7109375" style="4" customWidth="1"/>
    <col min="6663" max="6663" width="1.28515625" style="4" customWidth="1"/>
    <col min="6664" max="6664" width="19.7109375" style="4" customWidth="1"/>
    <col min="6665" max="6665" width="1.28515625" style="4" customWidth="1"/>
    <col min="6666" max="6666" width="19.7109375" style="4" customWidth="1"/>
    <col min="6667" max="6912" width="8.85546875" style="4"/>
    <col min="6913" max="6913" width="7.7109375" style="4" customWidth="1"/>
    <col min="6914" max="6914" width="51.85546875" style="4" customWidth="1"/>
    <col min="6915" max="6915" width="0.5703125" style="4" customWidth="1"/>
    <col min="6916" max="6916" width="5.7109375" style="4" customWidth="1"/>
    <col min="6917" max="6917" width="0.42578125" style="4" customWidth="1"/>
    <col min="6918" max="6918" width="8.7109375" style="4" customWidth="1"/>
    <col min="6919" max="6919" width="1.28515625" style="4" customWidth="1"/>
    <col min="6920" max="6920" width="19.7109375" style="4" customWidth="1"/>
    <col min="6921" max="6921" width="1.28515625" style="4" customWidth="1"/>
    <col min="6922" max="6922" width="19.7109375" style="4" customWidth="1"/>
    <col min="6923" max="7168" width="8.85546875" style="4"/>
    <col min="7169" max="7169" width="7.7109375" style="4" customWidth="1"/>
    <col min="7170" max="7170" width="51.85546875" style="4" customWidth="1"/>
    <col min="7171" max="7171" width="0.5703125" style="4" customWidth="1"/>
    <col min="7172" max="7172" width="5.7109375" style="4" customWidth="1"/>
    <col min="7173" max="7173" width="0.42578125" style="4" customWidth="1"/>
    <col min="7174" max="7174" width="8.7109375" style="4" customWidth="1"/>
    <col min="7175" max="7175" width="1.28515625" style="4" customWidth="1"/>
    <col min="7176" max="7176" width="19.7109375" style="4" customWidth="1"/>
    <col min="7177" max="7177" width="1.28515625" style="4" customWidth="1"/>
    <col min="7178" max="7178" width="19.7109375" style="4" customWidth="1"/>
    <col min="7179" max="7424" width="8.85546875" style="4"/>
    <col min="7425" max="7425" width="7.7109375" style="4" customWidth="1"/>
    <col min="7426" max="7426" width="51.85546875" style="4" customWidth="1"/>
    <col min="7427" max="7427" width="0.5703125" style="4" customWidth="1"/>
    <col min="7428" max="7428" width="5.7109375" style="4" customWidth="1"/>
    <col min="7429" max="7429" width="0.42578125" style="4" customWidth="1"/>
    <col min="7430" max="7430" width="8.7109375" style="4" customWidth="1"/>
    <col min="7431" max="7431" width="1.28515625" style="4" customWidth="1"/>
    <col min="7432" max="7432" width="19.7109375" style="4" customWidth="1"/>
    <col min="7433" max="7433" width="1.28515625" style="4" customWidth="1"/>
    <col min="7434" max="7434" width="19.7109375" style="4" customWidth="1"/>
    <col min="7435" max="7680" width="8.85546875" style="4"/>
    <col min="7681" max="7681" width="7.7109375" style="4" customWidth="1"/>
    <col min="7682" max="7682" width="51.85546875" style="4" customWidth="1"/>
    <col min="7683" max="7683" width="0.5703125" style="4" customWidth="1"/>
    <col min="7684" max="7684" width="5.7109375" style="4" customWidth="1"/>
    <col min="7685" max="7685" width="0.42578125" style="4" customWidth="1"/>
    <col min="7686" max="7686" width="8.7109375" style="4" customWidth="1"/>
    <col min="7687" max="7687" width="1.28515625" style="4" customWidth="1"/>
    <col min="7688" max="7688" width="19.7109375" style="4" customWidth="1"/>
    <col min="7689" max="7689" width="1.28515625" style="4" customWidth="1"/>
    <col min="7690" max="7690" width="19.7109375" style="4" customWidth="1"/>
    <col min="7691" max="7936" width="8.85546875" style="4"/>
    <col min="7937" max="7937" width="7.7109375" style="4" customWidth="1"/>
    <col min="7938" max="7938" width="51.85546875" style="4" customWidth="1"/>
    <col min="7939" max="7939" width="0.5703125" style="4" customWidth="1"/>
    <col min="7940" max="7940" width="5.7109375" style="4" customWidth="1"/>
    <col min="7941" max="7941" width="0.42578125" style="4" customWidth="1"/>
    <col min="7942" max="7942" width="8.7109375" style="4" customWidth="1"/>
    <col min="7943" max="7943" width="1.28515625" style="4" customWidth="1"/>
    <col min="7944" max="7944" width="19.7109375" style="4" customWidth="1"/>
    <col min="7945" max="7945" width="1.28515625" style="4" customWidth="1"/>
    <col min="7946" max="7946" width="19.7109375" style="4" customWidth="1"/>
    <col min="7947" max="8192" width="8.85546875" style="4"/>
    <col min="8193" max="8193" width="7.7109375" style="4" customWidth="1"/>
    <col min="8194" max="8194" width="51.85546875" style="4" customWidth="1"/>
    <col min="8195" max="8195" width="0.5703125" style="4" customWidth="1"/>
    <col min="8196" max="8196" width="5.7109375" style="4" customWidth="1"/>
    <col min="8197" max="8197" width="0.42578125" style="4" customWidth="1"/>
    <col min="8198" max="8198" width="8.7109375" style="4" customWidth="1"/>
    <col min="8199" max="8199" width="1.28515625" style="4" customWidth="1"/>
    <col min="8200" max="8200" width="19.7109375" style="4" customWidth="1"/>
    <col min="8201" max="8201" width="1.28515625" style="4" customWidth="1"/>
    <col min="8202" max="8202" width="19.7109375" style="4" customWidth="1"/>
    <col min="8203" max="8448" width="8.85546875" style="4"/>
    <col min="8449" max="8449" width="7.7109375" style="4" customWidth="1"/>
    <col min="8450" max="8450" width="51.85546875" style="4" customWidth="1"/>
    <col min="8451" max="8451" width="0.5703125" style="4" customWidth="1"/>
    <col min="8452" max="8452" width="5.7109375" style="4" customWidth="1"/>
    <col min="8453" max="8453" width="0.42578125" style="4" customWidth="1"/>
    <col min="8454" max="8454" width="8.7109375" style="4" customWidth="1"/>
    <col min="8455" max="8455" width="1.28515625" style="4" customWidth="1"/>
    <col min="8456" max="8456" width="19.7109375" style="4" customWidth="1"/>
    <col min="8457" max="8457" width="1.28515625" style="4" customWidth="1"/>
    <col min="8458" max="8458" width="19.7109375" style="4" customWidth="1"/>
    <col min="8459" max="8704" width="8.85546875" style="4"/>
    <col min="8705" max="8705" width="7.7109375" style="4" customWidth="1"/>
    <col min="8706" max="8706" width="51.85546875" style="4" customWidth="1"/>
    <col min="8707" max="8707" width="0.5703125" style="4" customWidth="1"/>
    <col min="8708" max="8708" width="5.7109375" style="4" customWidth="1"/>
    <col min="8709" max="8709" width="0.42578125" style="4" customWidth="1"/>
    <col min="8710" max="8710" width="8.7109375" style="4" customWidth="1"/>
    <col min="8711" max="8711" width="1.28515625" style="4" customWidth="1"/>
    <col min="8712" max="8712" width="19.7109375" style="4" customWidth="1"/>
    <col min="8713" max="8713" width="1.28515625" style="4" customWidth="1"/>
    <col min="8714" max="8714" width="19.7109375" style="4" customWidth="1"/>
    <col min="8715" max="8960" width="8.85546875" style="4"/>
    <col min="8961" max="8961" width="7.7109375" style="4" customWidth="1"/>
    <col min="8962" max="8962" width="51.85546875" style="4" customWidth="1"/>
    <col min="8963" max="8963" width="0.5703125" style="4" customWidth="1"/>
    <col min="8964" max="8964" width="5.7109375" style="4" customWidth="1"/>
    <col min="8965" max="8965" width="0.42578125" style="4" customWidth="1"/>
    <col min="8966" max="8966" width="8.7109375" style="4" customWidth="1"/>
    <col min="8967" max="8967" width="1.28515625" style="4" customWidth="1"/>
    <col min="8968" max="8968" width="19.7109375" style="4" customWidth="1"/>
    <col min="8969" max="8969" width="1.28515625" style="4" customWidth="1"/>
    <col min="8970" max="8970" width="19.7109375" style="4" customWidth="1"/>
    <col min="8971" max="9216" width="8.85546875" style="4"/>
    <col min="9217" max="9217" width="7.7109375" style="4" customWidth="1"/>
    <col min="9218" max="9218" width="51.85546875" style="4" customWidth="1"/>
    <col min="9219" max="9219" width="0.5703125" style="4" customWidth="1"/>
    <col min="9220" max="9220" width="5.7109375" style="4" customWidth="1"/>
    <col min="9221" max="9221" width="0.42578125" style="4" customWidth="1"/>
    <col min="9222" max="9222" width="8.7109375" style="4" customWidth="1"/>
    <col min="9223" max="9223" width="1.28515625" style="4" customWidth="1"/>
    <col min="9224" max="9224" width="19.7109375" style="4" customWidth="1"/>
    <col min="9225" max="9225" width="1.28515625" style="4" customWidth="1"/>
    <col min="9226" max="9226" width="19.7109375" style="4" customWidth="1"/>
    <col min="9227" max="9472" width="8.85546875" style="4"/>
    <col min="9473" max="9473" width="7.7109375" style="4" customWidth="1"/>
    <col min="9474" max="9474" width="51.85546875" style="4" customWidth="1"/>
    <col min="9475" max="9475" width="0.5703125" style="4" customWidth="1"/>
    <col min="9476" max="9476" width="5.7109375" style="4" customWidth="1"/>
    <col min="9477" max="9477" width="0.42578125" style="4" customWidth="1"/>
    <col min="9478" max="9478" width="8.7109375" style="4" customWidth="1"/>
    <col min="9479" max="9479" width="1.28515625" style="4" customWidth="1"/>
    <col min="9480" max="9480" width="19.7109375" style="4" customWidth="1"/>
    <col min="9481" max="9481" width="1.28515625" style="4" customWidth="1"/>
    <col min="9482" max="9482" width="19.7109375" style="4" customWidth="1"/>
    <col min="9483" max="9728" width="8.85546875" style="4"/>
    <col min="9729" max="9729" width="7.7109375" style="4" customWidth="1"/>
    <col min="9730" max="9730" width="51.85546875" style="4" customWidth="1"/>
    <col min="9731" max="9731" width="0.5703125" style="4" customWidth="1"/>
    <col min="9732" max="9732" width="5.7109375" style="4" customWidth="1"/>
    <col min="9733" max="9733" width="0.42578125" style="4" customWidth="1"/>
    <col min="9734" max="9734" width="8.7109375" style="4" customWidth="1"/>
    <col min="9735" max="9735" width="1.28515625" style="4" customWidth="1"/>
    <col min="9736" max="9736" width="19.7109375" style="4" customWidth="1"/>
    <col min="9737" max="9737" width="1.28515625" style="4" customWidth="1"/>
    <col min="9738" max="9738" width="19.7109375" style="4" customWidth="1"/>
    <col min="9739" max="9984" width="8.85546875" style="4"/>
    <col min="9985" max="9985" width="7.7109375" style="4" customWidth="1"/>
    <col min="9986" max="9986" width="51.85546875" style="4" customWidth="1"/>
    <col min="9987" max="9987" width="0.5703125" style="4" customWidth="1"/>
    <col min="9988" max="9988" width="5.7109375" style="4" customWidth="1"/>
    <col min="9989" max="9989" width="0.42578125" style="4" customWidth="1"/>
    <col min="9990" max="9990" width="8.7109375" style="4" customWidth="1"/>
    <col min="9991" max="9991" width="1.28515625" style="4" customWidth="1"/>
    <col min="9992" max="9992" width="19.7109375" style="4" customWidth="1"/>
    <col min="9993" max="9993" width="1.28515625" style="4" customWidth="1"/>
    <col min="9994" max="9994" width="19.7109375" style="4" customWidth="1"/>
    <col min="9995" max="10240" width="8.85546875" style="4"/>
    <col min="10241" max="10241" width="7.7109375" style="4" customWidth="1"/>
    <col min="10242" max="10242" width="51.85546875" style="4" customWidth="1"/>
    <col min="10243" max="10243" width="0.5703125" style="4" customWidth="1"/>
    <col min="10244" max="10244" width="5.7109375" style="4" customWidth="1"/>
    <col min="10245" max="10245" width="0.42578125" style="4" customWidth="1"/>
    <col min="10246" max="10246" width="8.7109375" style="4" customWidth="1"/>
    <col min="10247" max="10247" width="1.28515625" style="4" customWidth="1"/>
    <col min="10248" max="10248" width="19.7109375" style="4" customWidth="1"/>
    <col min="10249" max="10249" width="1.28515625" style="4" customWidth="1"/>
    <col min="10250" max="10250" width="19.7109375" style="4" customWidth="1"/>
    <col min="10251" max="10496" width="8.85546875" style="4"/>
    <col min="10497" max="10497" width="7.7109375" style="4" customWidth="1"/>
    <col min="10498" max="10498" width="51.85546875" style="4" customWidth="1"/>
    <col min="10499" max="10499" width="0.5703125" style="4" customWidth="1"/>
    <col min="10500" max="10500" width="5.7109375" style="4" customWidth="1"/>
    <col min="10501" max="10501" width="0.42578125" style="4" customWidth="1"/>
    <col min="10502" max="10502" width="8.7109375" style="4" customWidth="1"/>
    <col min="10503" max="10503" width="1.28515625" style="4" customWidth="1"/>
    <col min="10504" max="10504" width="19.7109375" style="4" customWidth="1"/>
    <col min="10505" max="10505" width="1.28515625" style="4" customWidth="1"/>
    <col min="10506" max="10506" width="19.7109375" style="4" customWidth="1"/>
    <col min="10507" max="10752" width="8.85546875" style="4"/>
    <col min="10753" max="10753" width="7.7109375" style="4" customWidth="1"/>
    <col min="10754" max="10754" width="51.85546875" style="4" customWidth="1"/>
    <col min="10755" max="10755" width="0.5703125" style="4" customWidth="1"/>
    <col min="10756" max="10756" width="5.7109375" style="4" customWidth="1"/>
    <col min="10757" max="10757" width="0.42578125" style="4" customWidth="1"/>
    <col min="10758" max="10758" width="8.7109375" style="4" customWidth="1"/>
    <col min="10759" max="10759" width="1.28515625" style="4" customWidth="1"/>
    <col min="10760" max="10760" width="19.7109375" style="4" customWidth="1"/>
    <col min="10761" max="10761" width="1.28515625" style="4" customWidth="1"/>
    <col min="10762" max="10762" width="19.7109375" style="4" customWidth="1"/>
    <col min="10763" max="11008" width="8.85546875" style="4"/>
    <col min="11009" max="11009" width="7.7109375" style="4" customWidth="1"/>
    <col min="11010" max="11010" width="51.85546875" style="4" customWidth="1"/>
    <col min="11011" max="11011" width="0.5703125" style="4" customWidth="1"/>
    <col min="11012" max="11012" width="5.7109375" style="4" customWidth="1"/>
    <col min="11013" max="11013" width="0.42578125" style="4" customWidth="1"/>
    <col min="11014" max="11014" width="8.7109375" style="4" customWidth="1"/>
    <col min="11015" max="11015" width="1.28515625" style="4" customWidth="1"/>
    <col min="11016" max="11016" width="19.7109375" style="4" customWidth="1"/>
    <col min="11017" max="11017" width="1.28515625" style="4" customWidth="1"/>
    <col min="11018" max="11018" width="19.7109375" style="4" customWidth="1"/>
    <col min="11019" max="11264" width="8.85546875" style="4"/>
    <col min="11265" max="11265" width="7.7109375" style="4" customWidth="1"/>
    <col min="11266" max="11266" width="51.85546875" style="4" customWidth="1"/>
    <col min="11267" max="11267" width="0.5703125" style="4" customWidth="1"/>
    <col min="11268" max="11268" width="5.7109375" style="4" customWidth="1"/>
    <col min="11269" max="11269" width="0.42578125" style="4" customWidth="1"/>
    <col min="11270" max="11270" width="8.7109375" style="4" customWidth="1"/>
    <col min="11271" max="11271" width="1.28515625" style="4" customWidth="1"/>
    <col min="11272" max="11272" width="19.7109375" style="4" customWidth="1"/>
    <col min="11273" max="11273" width="1.28515625" style="4" customWidth="1"/>
    <col min="11274" max="11274" width="19.7109375" style="4" customWidth="1"/>
    <col min="11275" max="11520" width="8.85546875" style="4"/>
    <col min="11521" max="11521" width="7.7109375" style="4" customWidth="1"/>
    <col min="11522" max="11522" width="51.85546875" style="4" customWidth="1"/>
    <col min="11523" max="11523" width="0.5703125" style="4" customWidth="1"/>
    <col min="11524" max="11524" width="5.7109375" style="4" customWidth="1"/>
    <col min="11525" max="11525" width="0.42578125" style="4" customWidth="1"/>
    <col min="11526" max="11526" width="8.7109375" style="4" customWidth="1"/>
    <col min="11527" max="11527" width="1.28515625" style="4" customWidth="1"/>
    <col min="11528" max="11528" width="19.7109375" style="4" customWidth="1"/>
    <col min="11529" max="11529" width="1.28515625" style="4" customWidth="1"/>
    <col min="11530" max="11530" width="19.7109375" style="4" customWidth="1"/>
    <col min="11531" max="11776" width="8.85546875" style="4"/>
    <col min="11777" max="11777" width="7.7109375" style="4" customWidth="1"/>
    <col min="11778" max="11778" width="51.85546875" style="4" customWidth="1"/>
    <col min="11779" max="11779" width="0.5703125" style="4" customWidth="1"/>
    <col min="11780" max="11780" width="5.7109375" style="4" customWidth="1"/>
    <col min="11781" max="11781" width="0.42578125" style="4" customWidth="1"/>
    <col min="11782" max="11782" width="8.7109375" style="4" customWidth="1"/>
    <col min="11783" max="11783" width="1.28515625" style="4" customWidth="1"/>
    <col min="11784" max="11784" width="19.7109375" style="4" customWidth="1"/>
    <col min="11785" max="11785" width="1.28515625" style="4" customWidth="1"/>
    <col min="11786" max="11786" width="19.7109375" style="4" customWidth="1"/>
    <col min="11787" max="12032" width="8.85546875" style="4"/>
    <col min="12033" max="12033" width="7.7109375" style="4" customWidth="1"/>
    <col min="12034" max="12034" width="51.85546875" style="4" customWidth="1"/>
    <col min="12035" max="12035" width="0.5703125" style="4" customWidth="1"/>
    <col min="12036" max="12036" width="5.7109375" style="4" customWidth="1"/>
    <col min="12037" max="12037" width="0.42578125" style="4" customWidth="1"/>
    <col min="12038" max="12038" width="8.7109375" style="4" customWidth="1"/>
    <col min="12039" max="12039" width="1.28515625" style="4" customWidth="1"/>
    <col min="12040" max="12040" width="19.7109375" style="4" customWidth="1"/>
    <col min="12041" max="12041" width="1.28515625" style="4" customWidth="1"/>
    <col min="12042" max="12042" width="19.7109375" style="4" customWidth="1"/>
    <col min="12043" max="12288" width="8.85546875" style="4"/>
    <col min="12289" max="12289" width="7.7109375" style="4" customWidth="1"/>
    <col min="12290" max="12290" width="51.85546875" style="4" customWidth="1"/>
    <col min="12291" max="12291" width="0.5703125" style="4" customWidth="1"/>
    <col min="12292" max="12292" width="5.7109375" style="4" customWidth="1"/>
    <col min="12293" max="12293" width="0.42578125" style="4" customWidth="1"/>
    <col min="12294" max="12294" width="8.7109375" style="4" customWidth="1"/>
    <col min="12295" max="12295" width="1.28515625" style="4" customWidth="1"/>
    <col min="12296" max="12296" width="19.7109375" style="4" customWidth="1"/>
    <col min="12297" max="12297" width="1.28515625" style="4" customWidth="1"/>
    <col min="12298" max="12298" width="19.7109375" style="4" customWidth="1"/>
    <col min="12299" max="12544" width="8.85546875" style="4"/>
    <col min="12545" max="12545" width="7.7109375" style="4" customWidth="1"/>
    <col min="12546" max="12546" width="51.85546875" style="4" customWidth="1"/>
    <col min="12547" max="12547" width="0.5703125" style="4" customWidth="1"/>
    <col min="12548" max="12548" width="5.7109375" style="4" customWidth="1"/>
    <col min="12549" max="12549" width="0.42578125" style="4" customWidth="1"/>
    <col min="12550" max="12550" width="8.7109375" style="4" customWidth="1"/>
    <col min="12551" max="12551" width="1.28515625" style="4" customWidth="1"/>
    <col min="12552" max="12552" width="19.7109375" style="4" customWidth="1"/>
    <col min="12553" max="12553" width="1.28515625" style="4" customWidth="1"/>
    <col min="12554" max="12554" width="19.7109375" style="4" customWidth="1"/>
    <col min="12555" max="12800" width="8.85546875" style="4"/>
    <col min="12801" max="12801" width="7.7109375" style="4" customWidth="1"/>
    <col min="12802" max="12802" width="51.85546875" style="4" customWidth="1"/>
    <col min="12803" max="12803" width="0.5703125" style="4" customWidth="1"/>
    <col min="12804" max="12804" width="5.7109375" style="4" customWidth="1"/>
    <col min="12805" max="12805" width="0.42578125" style="4" customWidth="1"/>
    <col min="12806" max="12806" width="8.7109375" style="4" customWidth="1"/>
    <col min="12807" max="12807" width="1.28515625" style="4" customWidth="1"/>
    <col min="12808" max="12808" width="19.7109375" style="4" customWidth="1"/>
    <col min="12809" max="12809" width="1.28515625" style="4" customWidth="1"/>
    <col min="12810" max="12810" width="19.7109375" style="4" customWidth="1"/>
    <col min="12811" max="13056" width="8.85546875" style="4"/>
    <col min="13057" max="13057" width="7.7109375" style="4" customWidth="1"/>
    <col min="13058" max="13058" width="51.85546875" style="4" customWidth="1"/>
    <col min="13059" max="13059" width="0.5703125" style="4" customWidth="1"/>
    <col min="13060" max="13060" width="5.7109375" style="4" customWidth="1"/>
    <col min="13061" max="13061" width="0.42578125" style="4" customWidth="1"/>
    <col min="13062" max="13062" width="8.7109375" style="4" customWidth="1"/>
    <col min="13063" max="13063" width="1.28515625" style="4" customWidth="1"/>
    <col min="13064" max="13064" width="19.7109375" style="4" customWidth="1"/>
    <col min="13065" max="13065" width="1.28515625" style="4" customWidth="1"/>
    <col min="13066" max="13066" width="19.7109375" style="4" customWidth="1"/>
    <col min="13067" max="13312" width="8.85546875" style="4"/>
    <col min="13313" max="13313" width="7.7109375" style="4" customWidth="1"/>
    <col min="13314" max="13314" width="51.85546875" style="4" customWidth="1"/>
    <col min="13315" max="13315" width="0.5703125" style="4" customWidth="1"/>
    <col min="13316" max="13316" width="5.7109375" style="4" customWidth="1"/>
    <col min="13317" max="13317" width="0.42578125" style="4" customWidth="1"/>
    <col min="13318" max="13318" width="8.7109375" style="4" customWidth="1"/>
    <col min="13319" max="13319" width="1.28515625" style="4" customWidth="1"/>
    <col min="13320" max="13320" width="19.7109375" style="4" customWidth="1"/>
    <col min="13321" max="13321" width="1.28515625" style="4" customWidth="1"/>
    <col min="13322" max="13322" width="19.7109375" style="4" customWidth="1"/>
    <col min="13323" max="13568" width="8.85546875" style="4"/>
    <col min="13569" max="13569" width="7.7109375" style="4" customWidth="1"/>
    <col min="13570" max="13570" width="51.85546875" style="4" customWidth="1"/>
    <col min="13571" max="13571" width="0.5703125" style="4" customWidth="1"/>
    <col min="13572" max="13572" width="5.7109375" style="4" customWidth="1"/>
    <col min="13573" max="13573" width="0.42578125" style="4" customWidth="1"/>
    <col min="13574" max="13574" width="8.7109375" style="4" customWidth="1"/>
    <col min="13575" max="13575" width="1.28515625" style="4" customWidth="1"/>
    <col min="13576" max="13576" width="19.7109375" style="4" customWidth="1"/>
    <col min="13577" max="13577" width="1.28515625" style="4" customWidth="1"/>
    <col min="13578" max="13578" width="19.7109375" style="4" customWidth="1"/>
    <col min="13579" max="13824" width="8.85546875" style="4"/>
    <col min="13825" max="13825" width="7.7109375" style="4" customWidth="1"/>
    <col min="13826" max="13826" width="51.85546875" style="4" customWidth="1"/>
    <col min="13827" max="13827" width="0.5703125" style="4" customWidth="1"/>
    <col min="13828" max="13828" width="5.7109375" style="4" customWidth="1"/>
    <col min="13829" max="13829" width="0.42578125" style="4" customWidth="1"/>
    <col min="13830" max="13830" width="8.7109375" style="4" customWidth="1"/>
    <col min="13831" max="13831" width="1.28515625" style="4" customWidth="1"/>
    <col min="13832" max="13832" width="19.7109375" style="4" customWidth="1"/>
    <col min="13833" max="13833" width="1.28515625" style="4" customWidth="1"/>
    <col min="13834" max="13834" width="19.7109375" style="4" customWidth="1"/>
    <col min="13835" max="14080" width="8.85546875" style="4"/>
    <col min="14081" max="14081" width="7.7109375" style="4" customWidth="1"/>
    <col min="14082" max="14082" width="51.85546875" style="4" customWidth="1"/>
    <col min="14083" max="14083" width="0.5703125" style="4" customWidth="1"/>
    <col min="14084" max="14084" width="5.7109375" style="4" customWidth="1"/>
    <col min="14085" max="14085" width="0.42578125" style="4" customWidth="1"/>
    <col min="14086" max="14086" width="8.7109375" style="4" customWidth="1"/>
    <col min="14087" max="14087" width="1.28515625" style="4" customWidth="1"/>
    <col min="14088" max="14088" width="19.7109375" style="4" customWidth="1"/>
    <col min="14089" max="14089" width="1.28515625" style="4" customWidth="1"/>
    <col min="14090" max="14090" width="19.7109375" style="4" customWidth="1"/>
    <col min="14091" max="14336" width="8.85546875" style="4"/>
    <col min="14337" max="14337" width="7.7109375" style="4" customWidth="1"/>
    <col min="14338" max="14338" width="51.85546875" style="4" customWidth="1"/>
    <col min="14339" max="14339" width="0.5703125" style="4" customWidth="1"/>
    <col min="14340" max="14340" width="5.7109375" style="4" customWidth="1"/>
    <col min="14341" max="14341" width="0.42578125" style="4" customWidth="1"/>
    <col min="14342" max="14342" width="8.7109375" style="4" customWidth="1"/>
    <col min="14343" max="14343" width="1.28515625" style="4" customWidth="1"/>
    <col min="14344" max="14344" width="19.7109375" style="4" customWidth="1"/>
    <col min="14345" max="14345" width="1.28515625" style="4" customWidth="1"/>
    <col min="14346" max="14346" width="19.7109375" style="4" customWidth="1"/>
    <col min="14347" max="14592" width="8.85546875" style="4"/>
    <col min="14593" max="14593" width="7.7109375" style="4" customWidth="1"/>
    <col min="14594" max="14594" width="51.85546875" style="4" customWidth="1"/>
    <col min="14595" max="14595" width="0.5703125" style="4" customWidth="1"/>
    <col min="14596" max="14596" width="5.7109375" style="4" customWidth="1"/>
    <col min="14597" max="14597" width="0.42578125" style="4" customWidth="1"/>
    <col min="14598" max="14598" width="8.7109375" style="4" customWidth="1"/>
    <col min="14599" max="14599" width="1.28515625" style="4" customWidth="1"/>
    <col min="14600" max="14600" width="19.7109375" style="4" customWidth="1"/>
    <col min="14601" max="14601" width="1.28515625" style="4" customWidth="1"/>
    <col min="14602" max="14602" width="19.7109375" style="4" customWidth="1"/>
    <col min="14603" max="14848" width="8.85546875" style="4"/>
    <col min="14849" max="14849" width="7.7109375" style="4" customWidth="1"/>
    <col min="14850" max="14850" width="51.85546875" style="4" customWidth="1"/>
    <col min="14851" max="14851" width="0.5703125" style="4" customWidth="1"/>
    <col min="14852" max="14852" width="5.7109375" style="4" customWidth="1"/>
    <col min="14853" max="14853" width="0.42578125" style="4" customWidth="1"/>
    <col min="14854" max="14854" width="8.7109375" style="4" customWidth="1"/>
    <col min="14855" max="14855" width="1.28515625" style="4" customWidth="1"/>
    <col min="14856" max="14856" width="19.7109375" style="4" customWidth="1"/>
    <col min="14857" max="14857" width="1.28515625" style="4" customWidth="1"/>
    <col min="14858" max="14858" width="19.7109375" style="4" customWidth="1"/>
    <col min="14859" max="15104" width="8.85546875" style="4"/>
    <col min="15105" max="15105" width="7.7109375" style="4" customWidth="1"/>
    <col min="15106" max="15106" width="51.85546875" style="4" customWidth="1"/>
    <col min="15107" max="15107" width="0.5703125" style="4" customWidth="1"/>
    <col min="15108" max="15108" width="5.7109375" style="4" customWidth="1"/>
    <col min="15109" max="15109" width="0.42578125" style="4" customWidth="1"/>
    <col min="15110" max="15110" width="8.7109375" style="4" customWidth="1"/>
    <col min="15111" max="15111" width="1.28515625" style="4" customWidth="1"/>
    <col min="15112" max="15112" width="19.7109375" style="4" customWidth="1"/>
    <col min="15113" max="15113" width="1.28515625" style="4" customWidth="1"/>
    <col min="15114" max="15114" width="19.7109375" style="4" customWidth="1"/>
    <col min="15115" max="15360" width="8.85546875" style="4"/>
    <col min="15361" max="15361" width="7.7109375" style="4" customWidth="1"/>
    <col min="15362" max="15362" width="51.85546875" style="4" customWidth="1"/>
    <col min="15363" max="15363" width="0.5703125" style="4" customWidth="1"/>
    <col min="15364" max="15364" width="5.7109375" style="4" customWidth="1"/>
    <col min="15365" max="15365" width="0.42578125" style="4" customWidth="1"/>
    <col min="15366" max="15366" width="8.7109375" style="4" customWidth="1"/>
    <col min="15367" max="15367" width="1.28515625" style="4" customWidth="1"/>
    <col min="15368" max="15368" width="19.7109375" style="4" customWidth="1"/>
    <col min="15369" max="15369" width="1.28515625" style="4" customWidth="1"/>
    <col min="15370" max="15370" width="19.7109375" style="4" customWidth="1"/>
    <col min="15371" max="15616" width="8.85546875" style="4"/>
    <col min="15617" max="15617" width="7.7109375" style="4" customWidth="1"/>
    <col min="15618" max="15618" width="51.85546875" style="4" customWidth="1"/>
    <col min="15619" max="15619" width="0.5703125" style="4" customWidth="1"/>
    <col min="15620" max="15620" width="5.7109375" style="4" customWidth="1"/>
    <col min="15621" max="15621" width="0.42578125" style="4" customWidth="1"/>
    <col min="15622" max="15622" width="8.7109375" style="4" customWidth="1"/>
    <col min="15623" max="15623" width="1.28515625" style="4" customWidth="1"/>
    <col min="15624" max="15624" width="19.7109375" style="4" customWidth="1"/>
    <col min="15625" max="15625" width="1.28515625" style="4" customWidth="1"/>
    <col min="15626" max="15626" width="19.7109375" style="4" customWidth="1"/>
    <col min="15627" max="15872" width="8.85546875" style="4"/>
    <col min="15873" max="15873" width="7.7109375" style="4" customWidth="1"/>
    <col min="15874" max="15874" width="51.85546875" style="4" customWidth="1"/>
    <col min="15875" max="15875" width="0.5703125" style="4" customWidth="1"/>
    <col min="15876" max="15876" width="5.7109375" style="4" customWidth="1"/>
    <col min="15877" max="15877" width="0.42578125" style="4" customWidth="1"/>
    <col min="15878" max="15878" width="8.7109375" style="4" customWidth="1"/>
    <col min="15879" max="15879" width="1.28515625" style="4" customWidth="1"/>
    <col min="15880" max="15880" width="19.7109375" style="4" customWidth="1"/>
    <col min="15881" max="15881" width="1.28515625" style="4" customWidth="1"/>
    <col min="15882" max="15882" width="19.7109375" style="4" customWidth="1"/>
    <col min="15883" max="16128" width="8.85546875" style="4"/>
    <col min="16129" max="16129" width="7.7109375" style="4" customWidth="1"/>
    <col min="16130" max="16130" width="51.85546875" style="4" customWidth="1"/>
    <col min="16131" max="16131" width="0.5703125" style="4" customWidth="1"/>
    <col min="16132" max="16132" width="5.7109375" style="4" customWidth="1"/>
    <col min="16133" max="16133" width="0.42578125" style="4" customWidth="1"/>
    <col min="16134" max="16134" width="8.7109375" style="4" customWidth="1"/>
    <col min="16135" max="16135" width="1.28515625" style="4" customWidth="1"/>
    <col min="16136" max="16136" width="19.7109375" style="4" customWidth="1"/>
    <col min="16137" max="16137" width="1.28515625" style="4" customWidth="1"/>
    <col min="16138" max="16138" width="19.7109375" style="4" customWidth="1"/>
    <col min="16139" max="16384" width="8.85546875" style="4"/>
  </cols>
  <sheetData>
    <row r="1" spans="1:10" s="3" customFormat="1" ht="15" customHeight="1" x14ac:dyDescent="0.25">
      <c r="A1" s="94" t="s">
        <v>80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s="3" customFormat="1" ht="15" customHeight="1" x14ac:dyDescent="0.25">
      <c r="A2" s="95" t="s">
        <v>51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s="3" customFormat="1" ht="15" customHeight="1" x14ac:dyDescent="0.25">
      <c r="A3" s="95" t="s">
        <v>102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s="3" customFormat="1" ht="8.1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s="2" customFormat="1" ht="15" customHeight="1" x14ac:dyDescent="0.25">
      <c r="A5" s="93" t="s">
        <v>15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s="2" customFormat="1" ht="8.1" customHeight="1" thickBot="1" x14ac:dyDescent="0.3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0" s="2" customFormat="1" ht="15" customHeight="1" thickBot="1" x14ac:dyDescent="0.3">
      <c r="A7" s="28" t="s">
        <v>0</v>
      </c>
      <c r="B7" s="96" t="s">
        <v>1</v>
      </c>
      <c r="C7" s="96"/>
      <c r="D7" s="28" t="s">
        <v>2</v>
      </c>
      <c r="E7" s="28"/>
      <c r="F7" s="28" t="s">
        <v>3</v>
      </c>
      <c r="G7" s="28"/>
      <c r="H7" s="17" t="s">
        <v>4</v>
      </c>
      <c r="I7" s="17"/>
      <c r="J7" s="17" t="s">
        <v>5</v>
      </c>
    </row>
    <row r="8" spans="1:10" s="2" customFormat="1" ht="8.1" customHeight="1" x14ac:dyDescent="0.25">
      <c r="A8" s="18"/>
      <c r="B8" s="18"/>
      <c r="C8" s="18"/>
      <c r="D8" s="18"/>
      <c r="E8" s="18"/>
      <c r="F8" s="15"/>
      <c r="G8" s="18"/>
      <c r="H8" s="10"/>
      <c r="I8" s="10"/>
      <c r="J8" s="10"/>
    </row>
    <row r="9" spans="1:10" s="2" customFormat="1" ht="15" customHeight="1" x14ac:dyDescent="0.25">
      <c r="A9" s="88"/>
      <c r="B9" s="89" t="s">
        <v>33</v>
      </c>
      <c r="C9" s="18"/>
      <c r="D9" s="18"/>
      <c r="E9" s="18"/>
      <c r="F9" s="85"/>
      <c r="G9" s="18"/>
      <c r="H9" s="10"/>
      <c r="I9" s="10"/>
      <c r="J9" s="10"/>
    </row>
    <row r="10" spans="1:10" s="2" customFormat="1" ht="15" customHeight="1" x14ac:dyDescent="0.25">
      <c r="A10" s="13">
        <v>1</v>
      </c>
      <c r="B10" s="64" t="s">
        <v>81</v>
      </c>
      <c r="C10" s="14"/>
      <c r="D10" s="65" t="s">
        <v>7</v>
      </c>
      <c r="E10" s="15"/>
      <c r="F10" s="83">
        <v>2</v>
      </c>
      <c r="G10" s="18"/>
      <c r="H10" s="70"/>
      <c r="I10" s="10"/>
      <c r="J10" s="16">
        <f t="shared" ref="J10:J22" si="0">F10*H10</f>
        <v>0</v>
      </c>
    </row>
    <row r="11" spans="1:10" s="2" customFormat="1" ht="15" customHeight="1" x14ac:dyDescent="0.25">
      <c r="A11" s="13">
        <f t="shared" ref="A11:A22" si="1">A10+1</f>
        <v>2</v>
      </c>
      <c r="B11" s="64" t="s">
        <v>24</v>
      </c>
      <c r="C11" s="14"/>
      <c r="D11" s="65" t="s">
        <v>6</v>
      </c>
      <c r="E11" s="15"/>
      <c r="F11" s="83">
        <v>4129</v>
      </c>
      <c r="G11" s="18"/>
      <c r="H11" s="70"/>
      <c r="I11" s="19"/>
      <c r="J11" s="16">
        <f t="shared" si="0"/>
        <v>0</v>
      </c>
    </row>
    <row r="12" spans="1:10" s="2" customFormat="1" ht="15" customHeight="1" x14ac:dyDescent="0.25">
      <c r="A12" s="13">
        <f t="shared" si="1"/>
        <v>3</v>
      </c>
      <c r="B12" s="64" t="s">
        <v>66</v>
      </c>
      <c r="C12" s="14"/>
      <c r="D12" s="65" t="s">
        <v>6</v>
      </c>
      <c r="E12" s="15"/>
      <c r="F12" s="83">
        <v>4129</v>
      </c>
      <c r="G12" s="18"/>
      <c r="H12" s="70"/>
      <c r="I12" s="19"/>
      <c r="J12" s="16">
        <f t="shared" si="0"/>
        <v>0</v>
      </c>
    </row>
    <row r="13" spans="1:10" s="2" customFormat="1" ht="15" customHeight="1" x14ac:dyDescent="0.25">
      <c r="A13" s="13">
        <f t="shared" si="1"/>
        <v>4</v>
      </c>
      <c r="B13" s="64" t="s">
        <v>34</v>
      </c>
      <c r="C13" s="14"/>
      <c r="D13" s="65" t="s">
        <v>7</v>
      </c>
      <c r="E13" s="15"/>
      <c r="F13" s="83">
        <v>16</v>
      </c>
      <c r="G13" s="18"/>
      <c r="H13" s="70"/>
      <c r="I13" s="19"/>
      <c r="J13" s="16">
        <f t="shared" si="0"/>
        <v>0</v>
      </c>
    </row>
    <row r="14" spans="1:10" s="2" customFormat="1" ht="15" customHeight="1" x14ac:dyDescent="0.25">
      <c r="A14" s="13">
        <f t="shared" si="1"/>
        <v>5</v>
      </c>
      <c r="B14" s="1" t="s">
        <v>18</v>
      </c>
      <c r="C14" s="14"/>
      <c r="D14" s="66" t="s">
        <v>7</v>
      </c>
      <c r="E14" s="15"/>
      <c r="F14" s="83">
        <v>7</v>
      </c>
      <c r="G14" s="18"/>
      <c r="H14" s="70"/>
      <c r="I14" s="19"/>
      <c r="J14" s="16">
        <f t="shared" si="0"/>
        <v>0</v>
      </c>
    </row>
    <row r="15" spans="1:10" s="2" customFormat="1" ht="15" customHeight="1" x14ac:dyDescent="0.25">
      <c r="A15" s="13">
        <f t="shared" si="1"/>
        <v>6</v>
      </c>
      <c r="B15" s="1" t="s">
        <v>29</v>
      </c>
      <c r="C15" s="14"/>
      <c r="D15" s="66" t="s">
        <v>7</v>
      </c>
      <c r="E15" s="15"/>
      <c r="F15" s="83">
        <v>2</v>
      </c>
      <c r="G15" s="18"/>
      <c r="H15" s="70"/>
      <c r="I15" s="19"/>
      <c r="J15" s="16">
        <f t="shared" si="0"/>
        <v>0</v>
      </c>
    </row>
    <row r="16" spans="1:10" s="2" customFormat="1" ht="15" customHeight="1" x14ac:dyDescent="0.25">
      <c r="A16" s="13">
        <f t="shared" si="1"/>
        <v>7</v>
      </c>
      <c r="B16" s="1" t="s">
        <v>30</v>
      </c>
      <c r="C16" s="14"/>
      <c r="D16" s="66" t="s">
        <v>7</v>
      </c>
      <c r="E16" s="15"/>
      <c r="F16" s="83">
        <v>2</v>
      </c>
      <c r="G16" s="18"/>
      <c r="H16" s="70"/>
      <c r="I16" s="19"/>
      <c r="J16" s="16">
        <f t="shared" si="0"/>
        <v>0</v>
      </c>
    </row>
    <row r="17" spans="1:12" s="2" customFormat="1" ht="15" customHeight="1" x14ac:dyDescent="0.25">
      <c r="A17" s="13">
        <f t="shared" si="1"/>
        <v>8</v>
      </c>
      <c r="B17" s="82" t="s">
        <v>52</v>
      </c>
      <c r="C17" s="14"/>
      <c r="D17" s="66" t="s">
        <v>7</v>
      </c>
      <c r="E17" s="15"/>
      <c r="F17" s="83">
        <v>40</v>
      </c>
      <c r="G17" s="18"/>
      <c r="H17" s="70"/>
      <c r="I17" s="19"/>
      <c r="J17" s="16">
        <f t="shared" si="0"/>
        <v>0</v>
      </c>
    </row>
    <row r="18" spans="1:12" s="2" customFormat="1" ht="15" customHeight="1" x14ac:dyDescent="0.25">
      <c r="A18" s="13">
        <f t="shared" si="1"/>
        <v>9</v>
      </c>
      <c r="B18" s="82" t="s">
        <v>53</v>
      </c>
      <c r="C18" s="14"/>
      <c r="D18" s="66" t="s">
        <v>7</v>
      </c>
      <c r="E18" s="15"/>
      <c r="F18" s="83">
        <v>21</v>
      </c>
      <c r="G18" s="18"/>
      <c r="H18" s="70"/>
      <c r="I18" s="19"/>
      <c r="J18" s="16">
        <f t="shared" si="0"/>
        <v>0</v>
      </c>
    </row>
    <row r="19" spans="1:12" s="2" customFormat="1" ht="15" customHeight="1" x14ac:dyDescent="0.25">
      <c r="A19" s="13">
        <f t="shared" si="1"/>
        <v>10</v>
      </c>
      <c r="B19" s="82" t="s">
        <v>67</v>
      </c>
      <c r="C19" s="14"/>
      <c r="D19" s="66" t="s">
        <v>7</v>
      </c>
      <c r="E19" s="15"/>
      <c r="F19" s="83">
        <v>1</v>
      </c>
      <c r="G19" s="18"/>
      <c r="H19" s="70"/>
      <c r="I19" s="19"/>
      <c r="J19" s="16">
        <f t="shared" si="0"/>
        <v>0</v>
      </c>
      <c r="L19" s="92"/>
    </row>
    <row r="20" spans="1:12" s="2" customFormat="1" ht="15" customHeight="1" x14ac:dyDescent="0.25">
      <c r="A20" s="13">
        <f t="shared" si="1"/>
        <v>11</v>
      </c>
      <c r="B20" s="64" t="s">
        <v>35</v>
      </c>
      <c r="C20" s="14"/>
      <c r="D20" s="65" t="s">
        <v>19</v>
      </c>
      <c r="E20" s="15"/>
      <c r="F20" s="91">
        <v>2</v>
      </c>
      <c r="G20" s="18"/>
      <c r="H20" s="70"/>
      <c r="I20" s="19"/>
      <c r="J20" s="16">
        <f t="shared" si="0"/>
        <v>0</v>
      </c>
    </row>
    <row r="21" spans="1:12" s="2" customFormat="1" ht="15" customHeight="1" x14ac:dyDescent="0.25">
      <c r="A21" s="13">
        <f t="shared" si="1"/>
        <v>12</v>
      </c>
      <c r="B21" s="64" t="s">
        <v>36</v>
      </c>
      <c r="C21" s="14"/>
      <c r="D21" s="65" t="s">
        <v>7</v>
      </c>
      <c r="E21" s="15"/>
      <c r="F21" s="83">
        <v>1</v>
      </c>
      <c r="G21" s="18"/>
      <c r="H21" s="70"/>
      <c r="I21" s="19"/>
      <c r="J21" s="16">
        <f t="shared" si="0"/>
        <v>0</v>
      </c>
    </row>
    <row r="22" spans="1:12" s="2" customFormat="1" ht="15" customHeight="1" x14ac:dyDescent="0.25">
      <c r="A22" s="13">
        <f t="shared" si="1"/>
        <v>13</v>
      </c>
      <c r="B22" s="14" t="s">
        <v>26</v>
      </c>
      <c r="C22" s="14"/>
      <c r="D22" s="13" t="s">
        <v>7</v>
      </c>
      <c r="E22" s="15"/>
      <c r="F22" s="83">
        <v>2</v>
      </c>
      <c r="G22" s="18"/>
      <c r="H22" s="71"/>
      <c r="I22" s="19"/>
      <c r="J22" s="16">
        <f t="shared" si="0"/>
        <v>0</v>
      </c>
    </row>
    <row r="23" spans="1:12" s="2" customFormat="1" ht="15" customHeight="1" x14ac:dyDescent="0.25">
      <c r="A23" s="90"/>
      <c r="B23" s="89" t="s">
        <v>31</v>
      </c>
      <c r="C23" s="14"/>
      <c r="D23" s="13"/>
      <c r="E23" s="15"/>
      <c r="F23" s="84"/>
      <c r="G23" s="18"/>
      <c r="H23" s="30"/>
      <c r="I23" s="19"/>
      <c r="J23" s="30"/>
    </row>
    <row r="24" spans="1:12" s="2" customFormat="1" ht="15" customHeight="1" x14ac:dyDescent="0.25">
      <c r="A24" s="13">
        <f>A22+1</f>
        <v>14</v>
      </c>
      <c r="B24" s="14" t="s">
        <v>32</v>
      </c>
      <c r="C24" s="14"/>
      <c r="D24" s="13" t="s">
        <v>7</v>
      </c>
      <c r="E24" s="15"/>
      <c r="F24" s="84">
        <f>F17+F18+F19</f>
        <v>62</v>
      </c>
      <c r="G24" s="18"/>
      <c r="H24" s="70"/>
      <c r="I24" s="19"/>
      <c r="J24" s="16">
        <f>F24*H24</f>
        <v>0</v>
      </c>
    </row>
    <row r="25" spans="1:12" s="2" customFormat="1" ht="15" customHeight="1" thickBot="1" x14ac:dyDescent="0.3">
      <c r="A25" s="32"/>
      <c r="B25" s="32"/>
      <c r="C25" s="32"/>
      <c r="D25" s="32"/>
      <c r="E25" s="32"/>
      <c r="F25" s="32"/>
      <c r="G25" s="32"/>
    </row>
    <row r="26" spans="1:12" s="2" customFormat="1" ht="15" customHeight="1" thickBot="1" x14ac:dyDescent="0.3">
      <c r="A26" s="8"/>
      <c r="D26" s="33"/>
      <c r="E26" s="33"/>
      <c r="F26" s="9"/>
      <c r="G26" s="9"/>
      <c r="H26" s="25" t="s">
        <v>8</v>
      </c>
      <c r="I26" s="26"/>
      <c r="J26" s="27">
        <f>SUM(J10:J22)+J24</f>
        <v>0</v>
      </c>
      <c r="K26" s="47"/>
      <c r="L26" s="47"/>
    </row>
    <row r="27" spans="1:12" s="2" customFormat="1" ht="8.1" customHeight="1" thickTop="1" x14ac:dyDescent="0.25">
      <c r="A27" s="8"/>
      <c r="D27" s="33"/>
      <c r="E27" s="33"/>
      <c r="F27" s="9"/>
      <c r="G27" s="9"/>
      <c r="H27" s="10"/>
      <c r="I27" s="11"/>
      <c r="J27" s="12"/>
    </row>
    <row r="28" spans="1:12" s="2" customFormat="1" ht="15" customHeight="1" x14ac:dyDescent="0.25">
      <c r="A28" s="93" t="s">
        <v>20</v>
      </c>
      <c r="B28" s="93"/>
      <c r="C28" s="93"/>
      <c r="D28" s="93"/>
      <c r="E28" s="93"/>
      <c r="F28" s="93"/>
      <c r="G28" s="93"/>
      <c r="H28" s="93"/>
      <c r="I28" s="93"/>
      <c r="J28" s="93"/>
    </row>
    <row r="29" spans="1:12" s="2" customFormat="1" ht="8.1" customHeight="1" thickBot="1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2" s="2" customFormat="1" ht="15" customHeight="1" thickBot="1" x14ac:dyDescent="0.3">
      <c r="A30" s="34" t="s">
        <v>0</v>
      </c>
      <c r="B30" s="96" t="s">
        <v>1</v>
      </c>
      <c r="C30" s="96"/>
      <c r="D30" s="35" t="s">
        <v>2</v>
      </c>
      <c r="E30" s="35"/>
      <c r="F30" s="34" t="s">
        <v>3</v>
      </c>
      <c r="G30" s="34"/>
      <c r="H30" s="36" t="s">
        <v>4</v>
      </c>
      <c r="I30" s="36"/>
      <c r="J30" s="36" t="s">
        <v>5</v>
      </c>
    </row>
    <row r="31" spans="1:12" s="2" customFormat="1" ht="8.1" customHeight="1" x14ac:dyDescent="0.25">
      <c r="A31" s="37"/>
      <c r="B31" s="37"/>
      <c r="C31" s="38"/>
      <c r="D31" s="39"/>
      <c r="E31" s="39"/>
      <c r="F31" s="40"/>
      <c r="G31" s="40"/>
      <c r="H31" s="41"/>
      <c r="I31" s="41"/>
      <c r="J31" s="41"/>
    </row>
    <row r="32" spans="1:12" s="2" customFormat="1" ht="15" customHeight="1" x14ac:dyDescent="0.25">
      <c r="A32" s="40">
        <f>A24+1</f>
        <v>15</v>
      </c>
      <c r="B32" s="64" t="s">
        <v>24</v>
      </c>
      <c r="C32" s="38"/>
      <c r="D32" s="65" t="s">
        <v>6</v>
      </c>
      <c r="E32" s="39"/>
      <c r="F32" s="83">
        <f>F34+F35+F36+F33</f>
        <v>3439</v>
      </c>
      <c r="G32" s="40"/>
      <c r="H32" s="70">
        <v>0</v>
      </c>
      <c r="I32" s="41"/>
      <c r="J32" s="16">
        <f t="shared" ref="J32:J41" si="2">F32*H32</f>
        <v>0</v>
      </c>
    </row>
    <row r="33" spans="1:12" s="2" customFormat="1" ht="15" customHeight="1" x14ac:dyDescent="0.25">
      <c r="A33" s="40">
        <f>A32+1</f>
        <v>16</v>
      </c>
      <c r="B33" s="64" t="s">
        <v>103</v>
      </c>
      <c r="C33" s="38"/>
      <c r="D33" s="65" t="s">
        <v>6</v>
      </c>
      <c r="E33" s="39"/>
      <c r="F33" s="83">
        <v>48</v>
      </c>
      <c r="G33" s="40"/>
      <c r="H33" s="70"/>
      <c r="I33" s="41"/>
      <c r="J33" s="16"/>
    </row>
    <row r="34" spans="1:12" s="2" customFormat="1" ht="15" customHeight="1" x14ac:dyDescent="0.25">
      <c r="A34" s="40">
        <f>A33+1</f>
        <v>17</v>
      </c>
      <c r="B34" s="64" t="s">
        <v>37</v>
      </c>
      <c r="C34" s="38"/>
      <c r="D34" s="65" t="s">
        <v>6</v>
      </c>
      <c r="E34" s="39"/>
      <c r="F34" s="83">
        <v>3238</v>
      </c>
      <c r="G34" s="40"/>
      <c r="H34" s="70">
        <v>0</v>
      </c>
      <c r="I34" s="41"/>
      <c r="J34" s="16">
        <f t="shared" si="2"/>
        <v>0</v>
      </c>
    </row>
    <row r="35" spans="1:12" s="2" customFormat="1" ht="15" customHeight="1" x14ac:dyDescent="0.25">
      <c r="A35" s="40">
        <f t="shared" ref="A35:A44" si="3">A34+1</f>
        <v>18</v>
      </c>
      <c r="B35" s="64" t="s">
        <v>83</v>
      </c>
      <c r="C35" s="38"/>
      <c r="D35" s="65" t="s">
        <v>6</v>
      </c>
      <c r="E35" s="39"/>
      <c r="F35" s="83">
        <v>57</v>
      </c>
      <c r="G35" s="40"/>
      <c r="H35" s="70">
        <v>0</v>
      </c>
      <c r="I35" s="41"/>
      <c r="J35" s="16">
        <f t="shared" si="2"/>
        <v>0</v>
      </c>
    </row>
    <row r="36" spans="1:12" s="2" customFormat="1" ht="15" customHeight="1" x14ac:dyDescent="0.25">
      <c r="A36" s="40">
        <f t="shared" si="3"/>
        <v>19</v>
      </c>
      <c r="B36" s="64" t="s">
        <v>84</v>
      </c>
      <c r="C36" s="38"/>
      <c r="D36" s="65" t="s">
        <v>6</v>
      </c>
      <c r="E36" s="39"/>
      <c r="F36" s="83">
        <v>96</v>
      </c>
      <c r="G36" s="40"/>
      <c r="H36" s="70">
        <v>0</v>
      </c>
      <c r="I36" s="41"/>
      <c r="J36" s="16">
        <f t="shared" si="2"/>
        <v>0</v>
      </c>
    </row>
    <row r="37" spans="1:12" s="2" customFormat="1" ht="15" customHeight="1" x14ac:dyDescent="0.25">
      <c r="A37" s="40">
        <f t="shared" si="3"/>
        <v>20</v>
      </c>
      <c r="B37" s="64" t="s">
        <v>14</v>
      </c>
      <c r="C37" s="38"/>
      <c r="D37" s="65" t="s">
        <v>7</v>
      </c>
      <c r="E37" s="40"/>
      <c r="F37" s="83">
        <v>8</v>
      </c>
      <c r="G37" s="40"/>
      <c r="H37" s="70">
        <v>0</v>
      </c>
      <c r="I37" s="30"/>
      <c r="J37" s="16">
        <f t="shared" si="2"/>
        <v>0</v>
      </c>
    </row>
    <row r="38" spans="1:12" s="2" customFormat="1" ht="15" customHeight="1" x14ac:dyDescent="0.25">
      <c r="A38" s="40">
        <f t="shared" si="3"/>
        <v>21</v>
      </c>
      <c r="B38" s="64" t="s">
        <v>55</v>
      </c>
      <c r="C38" s="38"/>
      <c r="D38" s="65" t="s">
        <v>7</v>
      </c>
      <c r="E38" s="40"/>
      <c r="F38" s="83">
        <v>1</v>
      </c>
      <c r="G38" s="40"/>
      <c r="H38" s="70">
        <v>0</v>
      </c>
      <c r="I38" s="30"/>
      <c r="J38" s="16">
        <f t="shared" si="2"/>
        <v>0</v>
      </c>
      <c r="L38" s="92"/>
    </row>
    <row r="39" spans="1:12" s="2" customFormat="1" ht="15" customHeight="1" x14ac:dyDescent="0.25">
      <c r="A39" s="40">
        <f t="shared" si="3"/>
        <v>22</v>
      </c>
      <c r="B39" s="64" t="s">
        <v>38</v>
      </c>
      <c r="C39" s="38"/>
      <c r="D39" s="65" t="s">
        <v>40</v>
      </c>
      <c r="E39" s="40"/>
      <c r="F39" s="87">
        <v>27.73</v>
      </c>
      <c r="G39" s="40"/>
      <c r="H39" s="70">
        <v>0</v>
      </c>
      <c r="I39" s="30"/>
      <c r="J39" s="16">
        <f t="shared" si="2"/>
        <v>0</v>
      </c>
    </row>
    <row r="40" spans="1:12" s="2" customFormat="1" ht="15" customHeight="1" x14ac:dyDescent="0.25">
      <c r="A40" s="40">
        <f t="shared" si="3"/>
        <v>23</v>
      </c>
      <c r="B40" s="64" t="s">
        <v>39</v>
      </c>
      <c r="C40" s="38"/>
      <c r="D40" s="65" t="s">
        <v>6</v>
      </c>
      <c r="E40" s="40"/>
      <c r="F40" s="83">
        <v>2265</v>
      </c>
      <c r="G40" s="40"/>
      <c r="H40" s="70">
        <v>0</v>
      </c>
      <c r="I40" s="30"/>
      <c r="J40" s="16">
        <f t="shared" si="2"/>
        <v>0</v>
      </c>
    </row>
    <row r="41" spans="1:12" s="2" customFormat="1" ht="15" customHeight="1" x14ac:dyDescent="0.25">
      <c r="A41" s="40">
        <f t="shared" si="3"/>
        <v>24</v>
      </c>
      <c r="B41" s="64" t="s">
        <v>25</v>
      </c>
      <c r="D41" s="65" t="s">
        <v>6</v>
      </c>
      <c r="F41" s="83">
        <f>F34+F35+F36+F33</f>
        <v>3439</v>
      </c>
      <c r="H41" s="70">
        <v>0</v>
      </c>
      <c r="I41" s="30"/>
      <c r="J41" s="16">
        <f t="shared" si="2"/>
        <v>0</v>
      </c>
    </row>
    <row r="42" spans="1:12" s="2" customFormat="1" ht="15" customHeight="1" x14ac:dyDescent="0.25">
      <c r="A42" s="40">
        <f t="shared" si="3"/>
        <v>25</v>
      </c>
      <c r="B42" s="64" t="s">
        <v>70</v>
      </c>
      <c r="D42" s="65" t="s">
        <v>7</v>
      </c>
      <c r="F42" s="83">
        <v>1</v>
      </c>
      <c r="H42" s="70">
        <v>0</v>
      </c>
      <c r="I42" s="30"/>
      <c r="J42" s="16">
        <f t="shared" ref="J42:J44" si="4">F42*H42</f>
        <v>0</v>
      </c>
    </row>
    <row r="43" spans="1:12" s="2" customFormat="1" ht="15" customHeight="1" x14ac:dyDescent="0.25">
      <c r="A43" s="40">
        <f t="shared" si="3"/>
        <v>26</v>
      </c>
      <c r="B43" s="64" t="s">
        <v>71</v>
      </c>
      <c r="D43" s="65" t="s">
        <v>73</v>
      </c>
      <c r="F43" s="83">
        <v>65</v>
      </c>
      <c r="H43" s="70">
        <v>0</v>
      </c>
      <c r="I43" s="30"/>
      <c r="J43" s="16">
        <f t="shared" si="4"/>
        <v>0</v>
      </c>
    </row>
    <row r="44" spans="1:12" s="2" customFormat="1" ht="15" customHeight="1" x14ac:dyDescent="0.25">
      <c r="A44" s="40">
        <f t="shared" si="3"/>
        <v>27</v>
      </c>
      <c r="B44" s="64" t="s">
        <v>65</v>
      </c>
      <c r="D44" s="65" t="s">
        <v>72</v>
      </c>
      <c r="F44" s="83">
        <v>1</v>
      </c>
      <c r="H44" s="70">
        <v>0</v>
      </c>
      <c r="I44" s="30"/>
      <c r="J44" s="16">
        <f t="shared" si="4"/>
        <v>0</v>
      </c>
    </row>
    <row r="45" spans="1:12" s="2" customFormat="1" ht="15" customHeight="1" thickBot="1" x14ac:dyDescent="0.3">
      <c r="A45" s="42"/>
      <c r="B45" s="43"/>
      <c r="C45" s="42"/>
      <c r="D45" s="43"/>
      <c r="E45" s="43"/>
      <c r="F45" s="32"/>
      <c r="G45" s="43"/>
      <c r="H45" s="44"/>
      <c r="I45" s="44"/>
      <c r="J45" s="44"/>
    </row>
    <row r="46" spans="1:12" s="2" customFormat="1" ht="15" customHeight="1" x14ac:dyDescent="0.25">
      <c r="A46" s="45"/>
      <c r="B46" s="37"/>
      <c r="C46" s="38"/>
      <c r="D46" s="39"/>
      <c r="E46" s="39"/>
      <c r="F46" s="40"/>
      <c r="G46" s="40"/>
      <c r="H46" s="46" t="s">
        <v>8</v>
      </c>
      <c r="I46" s="46"/>
      <c r="J46" s="56">
        <f>SUM(J32:J41)</f>
        <v>0</v>
      </c>
      <c r="K46" s="47"/>
    </row>
    <row r="47" spans="1:12" s="2" customFormat="1" ht="8.1" customHeight="1" x14ac:dyDescent="0.25">
      <c r="A47" s="45"/>
      <c r="B47" s="37"/>
      <c r="C47" s="38"/>
      <c r="D47" s="39"/>
      <c r="E47" s="39"/>
      <c r="F47" s="40"/>
      <c r="G47" s="40"/>
      <c r="H47" s="46"/>
      <c r="I47" s="46"/>
      <c r="J47" s="30"/>
    </row>
    <row r="48" spans="1:12" s="2" customFormat="1" ht="15" customHeight="1" x14ac:dyDescent="0.25">
      <c r="A48" s="93" t="s">
        <v>104</v>
      </c>
      <c r="B48" s="93"/>
      <c r="C48" s="93"/>
      <c r="D48" s="93"/>
      <c r="E48" s="93"/>
      <c r="F48" s="93"/>
      <c r="G48" s="93"/>
      <c r="H48" s="93"/>
      <c r="I48" s="93"/>
      <c r="J48" s="93"/>
    </row>
    <row r="49" spans="1:11" s="2" customFormat="1" ht="8.1" customHeight="1" thickBot="1" x14ac:dyDescent="0.3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1" s="2" customFormat="1" ht="15" customHeight="1" thickBot="1" x14ac:dyDescent="0.3">
      <c r="A50" s="34" t="s">
        <v>0</v>
      </c>
      <c r="B50" s="96" t="s">
        <v>1</v>
      </c>
      <c r="C50" s="96"/>
      <c r="D50" s="35" t="s">
        <v>2</v>
      </c>
      <c r="E50" s="35"/>
      <c r="F50" s="34" t="s">
        <v>3</v>
      </c>
      <c r="G50" s="34"/>
      <c r="H50" s="36" t="s">
        <v>4</v>
      </c>
      <c r="I50" s="36"/>
      <c r="J50" s="36" t="s">
        <v>5</v>
      </c>
    </row>
    <row r="51" spans="1:11" s="2" customFormat="1" ht="8.1" customHeight="1" x14ac:dyDescent="0.25">
      <c r="A51" s="37"/>
      <c r="B51" s="37"/>
      <c r="C51" s="38"/>
      <c r="D51" s="39"/>
      <c r="E51" s="39"/>
      <c r="F51" s="40"/>
      <c r="G51" s="40"/>
      <c r="H51" s="41"/>
      <c r="I51" s="41"/>
      <c r="J51" s="41"/>
    </row>
    <row r="52" spans="1:11" s="2" customFormat="1" ht="15" customHeight="1" x14ac:dyDescent="0.25">
      <c r="A52" s="40">
        <f>A41+1</f>
        <v>25</v>
      </c>
      <c r="B52" s="64" t="s">
        <v>76</v>
      </c>
      <c r="C52" s="38"/>
      <c r="D52" s="65" t="s">
        <v>77</v>
      </c>
      <c r="E52" s="39"/>
      <c r="F52" s="83">
        <v>1250</v>
      </c>
      <c r="G52" s="40"/>
      <c r="H52" s="70">
        <v>0</v>
      </c>
      <c r="I52" s="41"/>
      <c r="J52" s="16">
        <f t="shared" ref="J52:J61" si="5">F52*H52</f>
        <v>0</v>
      </c>
    </row>
    <row r="53" spans="1:11" s="2" customFormat="1" ht="15" customHeight="1" x14ac:dyDescent="0.25">
      <c r="A53" s="40">
        <f>A52+1</f>
        <v>26</v>
      </c>
      <c r="B53" s="64" t="s">
        <v>21</v>
      </c>
      <c r="C53" s="38"/>
      <c r="D53" s="65" t="s">
        <v>77</v>
      </c>
      <c r="E53" s="39"/>
      <c r="F53" s="83">
        <v>313</v>
      </c>
      <c r="G53" s="40"/>
      <c r="H53" s="70">
        <v>0</v>
      </c>
      <c r="I53" s="41"/>
      <c r="J53" s="16">
        <f t="shared" si="5"/>
        <v>0</v>
      </c>
    </row>
    <row r="54" spans="1:11" s="2" customFormat="1" ht="15" customHeight="1" x14ac:dyDescent="0.25">
      <c r="A54" s="40">
        <f t="shared" ref="A54:A60" si="6">A53+1</f>
        <v>27</v>
      </c>
      <c r="B54" s="68" t="s">
        <v>56</v>
      </c>
      <c r="C54" s="38"/>
      <c r="D54" s="65" t="s">
        <v>73</v>
      </c>
      <c r="E54" s="39"/>
      <c r="F54" s="83">
        <v>2005</v>
      </c>
      <c r="G54" s="40"/>
      <c r="H54" s="70">
        <v>0</v>
      </c>
      <c r="I54" s="41"/>
      <c r="J54" s="16">
        <f t="shared" si="5"/>
        <v>0</v>
      </c>
    </row>
    <row r="55" spans="1:11" s="2" customFormat="1" ht="15" customHeight="1" x14ac:dyDescent="0.25">
      <c r="A55" s="40">
        <f t="shared" si="6"/>
        <v>28</v>
      </c>
      <c r="B55" s="68" t="s">
        <v>11</v>
      </c>
      <c r="C55" s="38"/>
      <c r="D55" s="65" t="s">
        <v>49</v>
      </c>
      <c r="E55" s="39"/>
      <c r="F55" s="83">
        <v>348</v>
      </c>
      <c r="G55" s="40"/>
      <c r="H55" s="70">
        <v>0</v>
      </c>
      <c r="I55" s="41"/>
      <c r="J55" s="16">
        <f t="shared" si="5"/>
        <v>0</v>
      </c>
    </row>
    <row r="56" spans="1:11" s="2" customFormat="1" ht="15" customHeight="1" x14ac:dyDescent="0.25">
      <c r="A56" s="40">
        <f t="shared" si="6"/>
        <v>29</v>
      </c>
      <c r="B56" s="68" t="s">
        <v>12</v>
      </c>
      <c r="C56" s="38"/>
      <c r="D56" s="65" t="s">
        <v>49</v>
      </c>
      <c r="E56" s="40"/>
      <c r="F56" s="83">
        <v>174</v>
      </c>
      <c r="G56" s="40"/>
      <c r="H56" s="70">
        <v>0</v>
      </c>
      <c r="I56" s="30"/>
      <c r="J56" s="16">
        <f t="shared" si="5"/>
        <v>0</v>
      </c>
    </row>
    <row r="57" spans="1:11" s="2" customFormat="1" ht="15" customHeight="1" x14ac:dyDescent="0.25">
      <c r="A57" s="40">
        <f t="shared" si="6"/>
        <v>30</v>
      </c>
      <c r="B57" s="68" t="s">
        <v>58</v>
      </c>
      <c r="C57" s="38"/>
      <c r="D57" s="65" t="s">
        <v>73</v>
      </c>
      <c r="E57" s="40"/>
      <c r="F57" s="83">
        <v>1740</v>
      </c>
      <c r="G57" s="40"/>
      <c r="H57" s="70">
        <v>0</v>
      </c>
      <c r="I57" s="30"/>
      <c r="J57" s="16">
        <f t="shared" si="5"/>
        <v>0</v>
      </c>
    </row>
    <row r="58" spans="1:11" s="2" customFormat="1" ht="15" customHeight="1" x14ac:dyDescent="0.25">
      <c r="A58" s="40">
        <f t="shared" si="6"/>
        <v>31</v>
      </c>
      <c r="B58" s="68" t="s">
        <v>57</v>
      </c>
      <c r="D58" s="65" t="s">
        <v>73</v>
      </c>
      <c r="F58" s="83">
        <v>1740</v>
      </c>
      <c r="H58" s="70">
        <v>0</v>
      </c>
      <c r="I58" s="30"/>
      <c r="J58" s="16">
        <f t="shared" si="5"/>
        <v>0</v>
      </c>
    </row>
    <row r="59" spans="1:11" s="2" customFormat="1" ht="15" customHeight="1" x14ac:dyDescent="0.25">
      <c r="A59" s="40">
        <f t="shared" si="6"/>
        <v>32</v>
      </c>
      <c r="B59" s="68" t="s">
        <v>78</v>
      </c>
      <c r="D59" s="65" t="s">
        <v>74</v>
      </c>
      <c r="F59" s="83">
        <v>665</v>
      </c>
      <c r="H59" s="70">
        <v>0</v>
      </c>
      <c r="I59" s="30"/>
      <c r="J59" s="16">
        <f t="shared" si="5"/>
        <v>0</v>
      </c>
    </row>
    <row r="60" spans="1:11" s="2" customFormat="1" ht="15" customHeight="1" x14ac:dyDescent="0.25">
      <c r="A60" s="40">
        <f t="shared" si="6"/>
        <v>33</v>
      </c>
      <c r="B60" s="68" t="s">
        <v>79</v>
      </c>
      <c r="D60" s="65" t="s">
        <v>73</v>
      </c>
      <c r="F60" s="83">
        <v>710</v>
      </c>
      <c r="H60" s="70">
        <v>0</v>
      </c>
      <c r="I60" s="30"/>
      <c r="J60" s="16">
        <f t="shared" ref="J60" si="7">F60*H60</f>
        <v>0</v>
      </c>
    </row>
    <row r="61" spans="1:11" s="2" customFormat="1" ht="15" customHeight="1" x14ac:dyDescent="0.25">
      <c r="A61" s="40">
        <f>A60+1</f>
        <v>34</v>
      </c>
      <c r="B61" s="64" t="s">
        <v>65</v>
      </c>
      <c r="D61" s="65" t="s">
        <v>72</v>
      </c>
      <c r="F61" s="83">
        <v>1</v>
      </c>
      <c r="H61" s="70">
        <v>0</v>
      </c>
      <c r="I61" s="30"/>
      <c r="J61" s="16">
        <f t="shared" si="5"/>
        <v>0</v>
      </c>
    </row>
    <row r="62" spans="1:11" s="2" customFormat="1" ht="15" customHeight="1" thickBot="1" x14ac:dyDescent="0.3">
      <c r="A62" s="42"/>
      <c r="B62" s="43"/>
      <c r="C62" s="42"/>
      <c r="D62" s="43"/>
      <c r="E62" s="43"/>
      <c r="F62" s="32"/>
      <c r="G62" s="43"/>
      <c r="H62" s="44"/>
      <c r="I62" s="44"/>
      <c r="J62" s="44"/>
    </row>
    <row r="63" spans="1:11" s="2" customFormat="1" ht="15" customHeight="1" x14ac:dyDescent="0.25">
      <c r="A63" s="45"/>
      <c r="B63" s="37"/>
      <c r="C63" s="38"/>
      <c r="D63" s="39"/>
      <c r="E63" s="39"/>
      <c r="F63" s="40"/>
      <c r="G63" s="40"/>
      <c r="H63" s="46" t="s">
        <v>8</v>
      </c>
      <c r="I63" s="46"/>
      <c r="J63" s="56">
        <f>SUM(J52:J61)</f>
        <v>0</v>
      </c>
      <c r="K63" s="47"/>
    </row>
    <row r="64" spans="1:11" ht="15" customHeight="1" x14ac:dyDescent="0.2">
      <c r="A64" s="93" t="s">
        <v>17</v>
      </c>
      <c r="B64" s="93"/>
      <c r="C64" s="93"/>
      <c r="D64" s="93"/>
      <c r="E64" s="93"/>
      <c r="F64" s="93"/>
      <c r="G64" s="93"/>
      <c r="H64" s="93"/>
      <c r="I64" s="93"/>
      <c r="J64" s="93"/>
    </row>
    <row r="65" spans="1:10" ht="8.1" customHeight="1" thickBot="1" x14ac:dyDescent="0.25">
      <c r="A65" s="97"/>
      <c r="B65" s="97"/>
      <c r="C65" s="14"/>
      <c r="D65" s="14"/>
      <c r="E65" s="98"/>
      <c r="F65" s="98"/>
      <c r="G65" s="98"/>
      <c r="H65" s="98"/>
      <c r="I65" s="98"/>
      <c r="J65" s="98"/>
    </row>
    <row r="66" spans="1:10" ht="15" customHeight="1" thickBot="1" x14ac:dyDescent="0.25">
      <c r="A66" s="28" t="s">
        <v>0</v>
      </c>
      <c r="B66" s="96" t="s">
        <v>1</v>
      </c>
      <c r="C66" s="96"/>
      <c r="D66" s="28" t="s">
        <v>2</v>
      </c>
      <c r="E66" s="28"/>
      <c r="F66" s="28" t="s">
        <v>3</v>
      </c>
      <c r="G66" s="28"/>
      <c r="H66" s="17" t="s">
        <v>4</v>
      </c>
      <c r="I66" s="17"/>
      <c r="J66" s="17" t="s">
        <v>5</v>
      </c>
    </row>
    <row r="67" spans="1:10" ht="8.1" customHeight="1" x14ac:dyDescent="0.2">
      <c r="A67" s="18"/>
      <c r="B67" s="18"/>
      <c r="C67" s="18"/>
      <c r="D67" s="18"/>
      <c r="E67" s="18"/>
      <c r="F67" s="18"/>
      <c r="G67" s="18"/>
      <c r="H67" s="25"/>
      <c r="I67" s="10"/>
      <c r="J67" s="10"/>
    </row>
    <row r="68" spans="1:10" ht="15" customHeight="1" x14ac:dyDescent="0.2">
      <c r="A68" s="15">
        <f>A61+1</f>
        <v>35</v>
      </c>
      <c r="B68" s="79" t="s">
        <v>60</v>
      </c>
      <c r="C68" s="15"/>
      <c r="D68" s="13" t="s">
        <v>61</v>
      </c>
      <c r="E68" s="15"/>
      <c r="F68" s="86">
        <v>15.4</v>
      </c>
      <c r="G68" s="18"/>
      <c r="H68" s="70">
        <v>0</v>
      </c>
      <c r="I68" s="19"/>
      <c r="J68" s="16">
        <f t="shared" ref="J68:J78" si="8">F68*H68</f>
        <v>0</v>
      </c>
    </row>
    <row r="69" spans="1:10" ht="15" customHeight="1" x14ac:dyDescent="0.2">
      <c r="A69" s="15">
        <f>A68+1</f>
        <v>36</v>
      </c>
      <c r="B69" s="14" t="s">
        <v>22</v>
      </c>
      <c r="C69" s="14"/>
      <c r="D69" s="13" t="s">
        <v>9</v>
      </c>
      <c r="E69" s="15"/>
      <c r="F69" s="84">
        <v>10581</v>
      </c>
      <c r="G69" s="18"/>
      <c r="H69" s="70">
        <v>0</v>
      </c>
      <c r="I69" s="19"/>
      <c r="J69" s="16">
        <f t="shared" si="8"/>
        <v>0</v>
      </c>
    </row>
    <row r="70" spans="1:10" ht="15" customHeight="1" x14ac:dyDescent="0.2">
      <c r="A70" s="15">
        <f t="shared" ref="A70:A78" si="9">A69+1</f>
        <v>37</v>
      </c>
      <c r="B70" s="14" t="s">
        <v>23</v>
      </c>
      <c r="C70" s="14"/>
      <c r="D70" s="13" t="s">
        <v>9</v>
      </c>
      <c r="E70" s="15"/>
      <c r="F70" s="84">
        <v>18350</v>
      </c>
      <c r="G70" s="18"/>
      <c r="H70" s="70">
        <v>0</v>
      </c>
      <c r="I70" s="19"/>
      <c r="J70" s="16">
        <f t="shared" si="8"/>
        <v>0</v>
      </c>
    </row>
    <row r="71" spans="1:10" ht="15" customHeight="1" x14ac:dyDescent="0.2">
      <c r="A71" s="15">
        <f t="shared" si="9"/>
        <v>38</v>
      </c>
      <c r="B71" s="14" t="s">
        <v>82</v>
      </c>
      <c r="C71" s="14"/>
      <c r="D71" s="13" t="s">
        <v>9</v>
      </c>
      <c r="E71" s="15"/>
      <c r="F71" s="84">
        <f>F52-F53+F69-F70+F121-F122</f>
        <v>2098</v>
      </c>
      <c r="G71" s="18"/>
      <c r="H71" s="70">
        <v>0</v>
      </c>
      <c r="I71" s="19"/>
      <c r="J71" s="16">
        <f t="shared" si="8"/>
        <v>0</v>
      </c>
    </row>
    <row r="72" spans="1:10" ht="15" customHeight="1" x14ac:dyDescent="0.2">
      <c r="A72" s="15">
        <f t="shared" si="9"/>
        <v>39</v>
      </c>
      <c r="B72" s="14" t="s">
        <v>27</v>
      </c>
      <c r="C72" s="14"/>
      <c r="D72" s="13" t="s">
        <v>6</v>
      </c>
      <c r="E72" s="15"/>
      <c r="F72" s="84">
        <v>40</v>
      </c>
      <c r="G72" s="18"/>
      <c r="H72" s="70">
        <v>0</v>
      </c>
      <c r="I72" s="19"/>
      <c r="J72" s="16">
        <f t="shared" si="8"/>
        <v>0</v>
      </c>
    </row>
    <row r="73" spans="1:10" ht="15" customHeight="1" x14ac:dyDescent="0.2">
      <c r="A73" s="15">
        <f t="shared" si="9"/>
        <v>40</v>
      </c>
      <c r="B73" s="14" t="s">
        <v>28</v>
      </c>
      <c r="C73" s="14"/>
      <c r="D73" s="13" t="s">
        <v>6</v>
      </c>
      <c r="E73" s="15"/>
      <c r="F73" s="84">
        <v>600</v>
      </c>
      <c r="G73" s="18"/>
      <c r="H73" s="70">
        <v>0</v>
      </c>
      <c r="I73" s="19"/>
      <c r="J73" s="16">
        <f t="shared" si="8"/>
        <v>0</v>
      </c>
    </row>
    <row r="74" spans="1:10" ht="15" customHeight="1" x14ac:dyDescent="0.2">
      <c r="A74" s="15">
        <f t="shared" si="9"/>
        <v>41</v>
      </c>
      <c r="B74" s="14" t="s">
        <v>13</v>
      </c>
      <c r="C74" s="14"/>
      <c r="D74" s="13" t="s">
        <v>10</v>
      </c>
      <c r="E74" s="15"/>
      <c r="F74" s="84">
        <v>167</v>
      </c>
      <c r="G74" s="18"/>
      <c r="H74" s="70">
        <v>0</v>
      </c>
      <c r="I74" s="19"/>
      <c r="J74" s="16">
        <f t="shared" si="8"/>
        <v>0</v>
      </c>
    </row>
    <row r="75" spans="1:10" ht="15" customHeight="1" x14ac:dyDescent="0.2">
      <c r="A75" s="15">
        <f t="shared" si="9"/>
        <v>42</v>
      </c>
      <c r="B75" s="14" t="s">
        <v>68</v>
      </c>
      <c r="C75" s="14"/>
      <c r="D75" s="15" t="s">
        <v>6</v>
      </c>
      <c r="E75" s="15"/>
      <c r="F75" s="84">
        <v>3750</v>
      </c>
      <c r="G75" s="4"/>
      <c r="H75" s="70">
        <v>0</v>
      </c>
      <c r="I75" s="19"/>
      <c r="J75" s="16">
        <f t="shared" si="8"/>
        <v>0</v>
      </c>
    </row>
    <row r="76" spans="1:10" ht="15" customHeight="1" x14ac:dyDescent="0.2">
      <c r="A76" s="15">
        <f t="shared" si="9"/>
        <v>43</v>
      </c>
      <c r="B76" s="14" t="s">
        <v>69</v>
      </c>
      <c r="C76" s="14"/>
      <c r="D76" s="15" t="s">
        <v>6</v>
      </c>
      <c r="E76" s="15"/>
      <c r="F76" s="84">
        <v>12000</v>
      </c>
      <c r="G76" s="4"/>
      <c r="H76" s="70">
        <v>0</v>
      </c>
      <c r="I76" s="19"/>
      <c r="J76" s="16">
        <f t="shared" si="8"/>
        <v>0</v>
      </c>
    </row>
    <row r="77" spans="1:10" ht="15" customHeight="1" x14ac:dyDescent="0.2">
      <c r="A77" s="15">
        <f t="shared" si="9"/>
        <v>44</v>
      </c>
      <c r="B77" s="14" t="s">
        <v>63</v>
      </c>
      <c r="C77" s="14"/>
      <c r="D77" s="15" t="s">
        <v>10</v>
      </c>
      <c r="E77" s="15"/>
      <c r="F77" s="84">
        <v>7500</v>
      </c>
      <c r="G77" s="4"/>
      <c r="H77" s="70">
        <v>0</v>
      </c>
      <c r="I77" s="19"/>
      <c r="J77" s="16">
        <f t="shared" si="8"/>
        <v>0</v>
      </c>
    </row>
    <row r="78" spans="1:10" ht="15" customHeight="1" x14ac:dyDescent="0.2">
      <c r="A78" s="15">
        <f t="shared" si="9"/>
        <v>45</v>
      </c>
      <c r="B78" s="14" t="s">
        <v>64</v>
      </c>
      <c r="C78" s="14"/>
      <c r="D78" s="15" t="s">
        <v>10</v>
      </c>
      <c r="E78" s="15"/>
      <c r="F78" s="84">
        <v>4250</v>
      </c>
      <c r="G78" s="4"/>
      <c r="H78" s="70">
        <v>0</v>
      </c>
      <c r="I78" s="19"/>
      <c r="J78" s="16">
        <f t="shared" si="8"/>
        <v>0</v>
      </c>
    </row>
    <row r="79" spans="1:10" ht="15" customHeight="1" thickBot="1" x14ac:dyDescent="0.25">
      <c r="A79" s="20"/>
      <c r="B79" s="21"/>
      <c r="C79" s="21"/>
      <c r="D79" s="22"/>
      <c r="E79" s="22"/>
      <c r="F79" s="23"/>
      <c r="G79" s="24"/>
      <c r="H79" s="62"/>
      <c r="I79" s="61"/>
      <c r="J79" s="62"/>
    </row>
    <row r="80" spans="1:10" ht="15" customHeight="1" thickBot="1" x14ac:dyDescent="0.3">
      <c r="A80" s="13"/>
      <c r="B80" s="14"/>
      <c r="C80" s="14"/>
      <c r="D80" s="13"/>
      <c r="E80" s="15"/>
      <c r="F80" s="9"/>
      <c r="G80" s="9"/>
      <c r="H80" s="25" t="s">
        <v>8</v>
      </c>
      <c r="I80" s="26"/>
      <c r="J80" s="27">
        <f>SUM(J68:J78)</f>
        <v>0</v>
      </c>
    </row>
    <row r="81" spans="1:11" s="2" customFormat="1" ht="8.1" customHeight="1" thickTop="1" x14ac:dyDescent="0.25">
      <c r="A81" s="45"/>
      <c r="B81" s="37"/>
      <c r="C81" s="38"/>
      <c r="D81" s="39"/>
      <c r="E81" s="39"/>
      <c r="F81" s="40"/>
      <c r="G81" s="40"/>
      <c r="H81" s="46"/>
      <c r="I81" s="46"/>
      <c r="J81" s="30"/>
    </row>
    <row r="82" spans="1:11" s="2" customFormat="1" ht="15" customHeight="1" x14ac:dyDescent="0.25">
      <c r="A82" s="93" t="s">
        <v>85</v>
      </c>
      <c r="B82" s="93"/>
      <c r="C82" s="93"/>
      <c r="D82" s="93"/>
      <c r="E82" s="93"/>
      <c r="F82" s="93"/>
      <c r="G82" s="93"/>
      <c r="H82" s="93"/>
      <c r="I82" s="93"/>
      <c r="J82" s="93"/>
    </row>
    <row r="83" spans="1:11" ht="8.1" customHeight="1" thickBot="1" x14ac:dyDescent="0.25">
      <c r="A83" s="1"/>
      <c r="B83" s="48"/>
      <c r="C83" s="1"/>
      <c r="D83" s="49"/>
      <c r="E83" s="50"/>
      <c r="F83" s="48"/>
      <c r="G83" s="48"/>
      <c r="H83" s="51"/>
      <c r="I83" s="48"/>
      <c r="J83" s="48"/>
    </row>
    <row r="84" spans="1:11" ht="15" customHeight="1" thickBot="1" x14ac:dyDescent="0.25">
      <c r="A84" s="28" t="s">
        <v>0</v>
      </c>
      <c r="B84" s="96" t="s">
        <v>1</v>
      </c>
      <c r="C84" s="96"/>
      <c r="D84" s="28" t="s">
        <v>2</v>
      </c>
      <c r="E84" s="28"/>
      <c r="F84" s="28" t="s">
        <v>3</v>
      </c>
      <c r="G84" s="28"/>
      <c r="H84" s="17" t="s">
        <v>4</v>
      </c>
      <c r="I84" s="17"/>
      <c r="J84" s="17" t="s">
        <v>5</v>
      </c>
    </row>
    <row r="85" spans="1:11" ht="8.1" customHeight="1" x14ac:dyDescent="0.2">
      <c r="A85" s="18"/>
      <c r="B85" s="18"/>
      <c r="C85" s="18"/>
      <c r="D85" s="29"/>
      <c r="E85" s="29"/>
      <c r="F85" s="18"/>
      <c r="G85" s="18"/>
      <c r="H85" s="52"/>
      <c r="I85" s="52"/>
      <c r="J85" s="52"/>
    </row>
    <row r="86" spans="1:11" ht="15" customHeight="1" x14ac:dyDescent="0.2">
      <c r="A86" s="13">
        <f>A78+1</f>
        <v>46</v>
      </c>
      <c r="B86" s="67" t="s">
        <v>88</v>
      </c>
      <c r="C86" s="18"/>
      <c r="D86" s="13" t="s">
        <v>9</v>
      </c>
      <c r="E86" s="29"/>
      <c r="F86" s="84">
        <v>24</v>
      </c>
      <c r="G86" s="18"/>
      <c r="H86" s="70">
        <v>0</v>
      </c>
      <c r="I86" s="52"/>
      <c r="J86" s="16">
        <f t="shared" ref="J86:J92" si="10">F86*H86</f>
        <v>0</v>
      </c>
    </row>
    <row r="87" spans="1:11" ht="15" customHeight="1" x14ac:dyDescent="0.2">
      <c r="A87" s="13">
        <f>A86+1</f>
        <v>47</v>
      </c>
      <c r="B87" s="67" t="s">
        <v>91</v>
      </c>
      <c r="C87" s="18"/>
      <c r="D87" s="13" t="s">
        <v>10</v>
      </c>
      <c r="E87" s="29"/>
      <c r="F87" s="84">
        <v>155</v>
      </c>
      <c r="G87" s="18"/>
      <c r="H87" s="70">
        <v>0</v>
      </c>
      <c r="I87" s="52"/>
      <c r="J87" s="16">
        <f t="shared" si="10"/>
        <v>0</v>
      </c>
    </row>
    <row r="88" spans="1:11" ht="15" customHeight="1" x14ac:dyDescent="0.2">
      <c r="A88" s="13">
        <f t="shared" ref="A88:A92" si="11">A87+1</f>
        <v>48</v>
      </c>
      <c r="B88" s="67" t="s">
        <v>89</v>
      </c>
      <c r="C88" s="18"/>
      <c r="D88" s="13" t="s">
        <v>10</v>
      </c>
      <c r="E88" s="29"/>
      <c r="F88" s="84">
        <v>586</v>
      </c>
      <c r="G88" s="18"/>
      <c r="H88" s="70">
        <v>0</v>
      </c>
      <c r="I88" s="52"/>
      <c r="J88" s="16">
        <f t="shared" si="10"/>
        <v>0</v>
      </c>
    </row>
    <row r="89" spans="1:11" ht="15" customHeight="1" x14ac:dyDescent="0.2">
      <c r="A89" s="13">
        <f t="shared" si="11"/>
        <v>49</v>
      </c>
      <c r="B89" s="67" t="s">
        <v>90</v>
      </c>
      <c r="C89" s="18"/>
      <c r="D89" s="13" t="s">
        <v>6</v>
      </c>
      <c r="E89" s="29"/>
      <c r="F89" s="84">
        <v>145</v>
      </c>
      <c r="G89" s="18"/>
      <c r="H89" s="70">
        <v>0</v>
      </c>
      <c r="I89" s="52"/>
      <c r="J89" s="16">
        <f t="shared" si="10"/>
        <v>0</v>
      </c>
    </row>
    <row r="90" spans="1:11" ht="15" customHeight="1" x14ac:dyDescent="0.2">
      <c r="A90" s="13">
        <f t="shared" si="11"/>
        <v>50</v>
      </c>
      <c r="B90" s="67" t="s">
        <v>101</v>
      </c>
      <c r="C90" s="18"/>
      <c r="D90" s="13" t="s">
        <v>10</v>
      </c>
      <c r="E90" s="29"/>
      <c r="F90" s="84">
        <v>90</v>
      </c>
      <c r="G90" s="18"/>
      <c r="H90" s="70">
        <v>0</v>
      </c>
      <c r="I90" s="52"/>
      <c r="J90" s="16">
        <f t="shared" si="10"/>
        <v>0</v>
      </c>
    </row>
    <row r="91" spans="1:11" ht="15" customHeight="1" x14ac:dyDescent="0.2">
      <c r="A91" s="13">
        <f t="shared" si="11"/>
        <v>51</v>
      </c>
      <c r="B91" s="67" t="s">
        <v>43</v>
      </c>
      <c r="C91" s="18"/>
      <c r="D91" s="13" t="s">
        <v>75</v>
      </c>
      <c r="E91" s="29"/>
      <c r="F91" s="84">
        <v>18</v>
      </c>
      <c r="G91" s="18"/>
      <c r="H91" s="70">
        <v>0</v>
      </c>
      <c r="I91" s="52"/>
      <c r="J91" s="16">
        <f t="shared" si="10"/>
        <v>0</v>
      </c>
    </row>
    <row r="92" spans="1:11" ht="15" customHeight="1" x14ac:dyDescent="0.2">
      <c r="A92" s="13">
        <f t="shared" si="11"/>
        <v>52</v>
      </c>
      <c r="B92" s="67" t="s">
        <v>93</v>
      </c>
      <c r="C92" s="18"/>
      <c r="D92" s="15" t="s">
        <v>6</v>
      </c>
      <c r="E92" s="29"/>
      <c r="F92" s="84">
        <v>3300</v>
      </c>
      <c r="G92" s="18"/>
      <c r="H92" s="70">
        <v>0</v>
      </c>
      <c r="I92" s="52"/>
      <c r="J92" s="16">
        <f t="shared" si="10"/>
        <v>0</v>
      </c>
    </row>
    <row r="93" spans="1:11" ht="15" customHeight="1" thickBot="1" x14ac:dyDescent="0.25">
      <c r="A93" s="4"/>
      <c r="D93" s="4"/>
      <c r="E93" s="4"/>
      <c r="F93" s="63"/>
      <c r="G93" s="4"/>
    </row>
    <row r="94" spans="1:11" ht="15" customHeight="1" x14ac:dyDescent="0.25">
      <c r="A94" s="53"/>
      <c r="B94" s="26"/>
      <c r="C94" s="26"/>
      <c r="D94" s="54"/>
      <c r="E94" s="54"/>
      <c r="F94" s="55"/>
      <c r="G94" s="55"/>
      <c r="H94" s="25" t="s">
        <v>8</v>
      </c>
      <c r="I94" s="26"/>
      <c r="J94" s="56">
        <f>SUM(J86:J92)</f>
        <v>0</v>
      </c>
      <c r="K94" s="57"/>
    </row>
    <row r="95" spans="1:11" ht="15" customHeight="1" x14ac:dyDescent="0.2">
      <c r="A95" s="93" t="s">
        <v>86</v>
      </c>
      <c r="B95" s="93"/>
      <c r="C95" s="93"/>
      <c r="D95" s="93"/>
      <c r="E95" s="93"/>
      <c r="F95" s="93"/>
      <c r="G95" s="93"/>
      <c r="H95" s="93"/>
      <c r="I95" s="93"/>
      <c r="J95" s="93"/>
      <c r="K95" s="57"/>
    </row>
    <row r="96" spans="1:11" ht="15" customHeight="1" thickBot="1" x14ac:dyDescent="0.25">
      <c r="A96" s="1"/>
      <c r="B96" s="48"/>
      <c r="C96" s="1"/>
      <c r="D96" s="49"/>
      <c r="E96" s="50"/>
      <c r="F96" s="48"/>
      <c r="G96" s="48"/>
      <c r="H96" s="51"/>
      <c r="I96" s="48"/>
      <c r="J96" s="48"/>
      <c r="K96" s="57"/>
    </row>
    <row r="97" spans="1:11" ht="15" customHeight="1" thickBot="1" x14ac:dyDescent="0.25">
      <c r="A97" s="28" t="s">
        <v>0</v>
      </c>
      <c r="B97" s="96" t="s">
        <v>1</v>
      </c>
      <c r="C97" s="96"/>
      <c r="D97" s="28" t="s">
        <v>2</v>
      </c>
      <c r="E97" s="28"/>
      <c r="F97" s="28" t="s">
        <v>3</v>
      </c>
      <c r="G97" s="28"/>
      <c r="H97" s="17" t="s">
        <v>4</v>
      </c>
      <c r="I97" s="17"/>
      <c r="J97" s="17" t="s">
        <v>5</v>
      </c>
      <c r="K97" s="57"/>
    </row>
    <row r="98" spans="1:11" ht="15" customHeight="1" x14ac:dyDescent="0.2">
      <c r="A98" s="18"/>
      <c r="B98" s="18"/>
      <c r="C98" s="18"/>
      <c r="D98" s="29"/>
      <c r="E98" s="29"/>
      <c r="F98" s="18"/>
      <c r="G98" s="18"/>
      <c r="H98" s="52"/>
      <c r="I98" s="52"/>
      <c r="J98" s="52"/>
      <c r="K98" s="57"/>
    </row>
    <row r="99" spans="1:11" ht="15" customHeight="1" x14ac:dyDescent="0.2">
      <c r="A99" s="13">
        <f>A92+1</f>
        <v>53</v>
      </c>
      <c r="B99" s="67" t="s">
        <v>42</v>
      </c>
      <c r="C99" s="18"/>
      <c r="D99" s="13" t="s">
        <v>9</v>
      </c>
      <c r="E99" s="29"/>
      <c r="F99" s="84">
        <v>11</v>
      </c>
      <c r="G99" s="18"/>
      <c r="H99" s="70">
        <v>0</v>
      </c>
      <c r="I99" s="52"/>
      <c r="J99" s="16">
        <f t="shared" ref="J99:J102" si="12">F99*H99</f>
        <v>0</v>
      </c>
      <c r="K99" s="57"/>
    </row>
    <row r="100" spans="1:11" ht="15" customHeight="1" x14ac:dyDescent="0.2">
      <c r="A100" s="13">
        <f>A99+1</f>
        <v>54</v>
      </c>
      <c r="B100" s="67" t="s">
        <v>92</v>
      </c>
      <c r="C100" s="18"/>
      <c r="D100" s="13" t="s">
        <v>9</v>
      </c>
      <c r="E100" s="29"/>
      <c r="F100" s="84">
        <v>1</v>
      </c>
      <c r="G100" s="18"/>
      <c r="H100" s="70">
        <v>0</v>
      </c>
      <c r="I100" s="52"/>
      <c r="J100" s="16">
        <f t="shared" si="12"/>
        <v>0</v>
      </c>
      <c r="K100" s="57"/>
    </row>
    <row r="101" spans="1:11" ht="15" customHeight="1" x14ac:dyDescent="0.2">
      <c r="A101" s="13">
        <f t="shared" ref="A101:A102" si="13">A100+1</f>
        <v>55</v>
      </c>
      <c r="B101" s="67" t="s">
        <v>91</v>
      </c>
      <c r="C101" s="18"/>
      <c r="D101" s="13" t="s">
        <v>10</v>
      </c>
      <c r="E101" s="29"/>
      <c r="F101" s="84">
        <v>45</v>
      </c>
      <c r="G101" s="18"/>
      <c r="H101" s="70">
        <v>0</v>
      </c>
      <c r="I101" s="52"/>
      <c r="J101" s="16">
        <f t="shared" si="12"/>
        <v>0</v>
      </c>
      <c r="K101" s="57"/>
    </row>
    <row r="102" spans="1:11" ht="15" customHeight="1" x14ac:dyDescent="0.2">
      <c r="A102" s="13">
        <f t="shared" si="13"/>
        <v>56</v>
      </c>
      <c r="B102" s="67" t="s">
        <v>43</v>
      </c>
      <c r="C102" s="18"/>
      <c r="D102" s="13" t="s">
        <v>6</v>
      </c>
      <c r="E102" s="29"/>
      <c r="F102" s="86">
        <v>28</v>
      </c>
      <c r="G102" s="18"/>
      <c r="H102" s="70">
        <v>0</v>
      </c>
      <c r="I102" s="52"/>
      <c r="J102" s="16">
        <f t="shared" si="12"/>
        <v>0</v>
      </c>
      <c r="K102" s="57"/>
    </row>
    <row r="103" spans="1:11" ht="15" customHeight="1" thickBot="1" x14ac:dyDescent="0.25">
      <c r="A103" s="4"/>
      <c r="D103" s="4"/>
      <c r="E103" s="4"/>
      <c r="F103" s="63"/>
      <c r="G103" s="4"/>
      <c r="K103" s="57"/>
    </row>
    <row r="104" spans="1:11" ht="15" customHeight="1" x14ac:dyDescent="0.25">
      <c r="A104" s="53"/>
      <c r="B104" s="26"/>
      <c r="C104" s="26"/>
      <c r="D104" s="54"/>
      <c r="E104" s="54"/>
      <c r="F104" s="55"/>
      <c r="G104" s="55"/>
      <c r="H104" s="25" t="s">
        <v>8</v>
      </c>
      <c r="I104" s="26"/>
      <c r="J104" s="56">
        <f>SUM(J99:J102)</f>
        <v>0</v>
      </c>
      <c r="K104" s="57"/>
    </row>
    <row r="105" spans="1:11" ht="15" customHeight="1" x14ac:dyDescent="0.2">
      <c r="A105" s="93" t="s">
        <v>87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57"/>
    </row>
    <row r="106" spans="1:11" ht="15" customHeight="1" thickBot="1" x14ac:dyDescent="0.25">
      <c r="A106" s="1"/>
      <c r="B106" s="48"/>
      <c r="C106" s="1"/>
      <c r="D106" s="49"/>
      <c r="E106" s="50"/>
      <c r="F106" s="48"/>
      <c r="G106" s="48"/>
      <c r="H106" s="51"/>
      <c r="I106" s="48"/>
      <c r="J106" s="48"/>
      <c r="K106" s="57"/>
    </row>
    <row r="107" spans="1:11" ht="15" customHeight="1" thickBot="1" x14ac:dyDescent="0.25">
      <c r="A107" s="28" t="s">
        <v>0</v>
      </c>
      <c r="B107" s="96" t="s">
        <v>1</v>
      </c>
      <c r="C107" s="96"/>
      <c r="D107" s="28" t="s">
        <v>2</v>
      </c>
      <c r="E107" s="28"/>
      <c r="F107" s="28" t="s">
        <v>3</v>
      </c>
      <c r="G107" s="28"/>
      <c r="H107" s="17" t="s">
        <v>4</v>
      </c>
      <c r="I107" s="17"/>
      <c r="J107" s="17" t="s">
        <v>5</v>
      </c>
      <c r="K107" s="57"/>
    </row>
    <row r="108" spans="1:11" ht="15" customHeight="1" x14ac:dyDescent="0.2">
      <c r="A108" s="18"/>
      <c r="B108" s="18"/>
      <c r="C108" s="18"/>
      <c r="D108" s="29"/>
      <c r="E108" s="29"/>
      <c r="F108" s="18"/>
      <c r="G108" s="18"/>
      <c r="H108" s="52"/>
      <c r="I108" s="52"/>
      <c r="J108" s="52"/>
      <c r="K108" s="57"/>
    </row>
    <row r="109" spans="1:11" ht="15" customHeight="1" x14ac:dyDescent="0.2">
      <c r="A109" s="13">
        <f>A102+1</f>
        <v>57</v>
      </c>
      <c r="B109" s="67" t="s">
        <v>91</v>
      </c>
      <c r="C109" s="18"/>
      <c r="D109" s="13" t="s">
        <v>10</v>
      </c>
      <c r="E109" s="29"/>
      <c r="F109" s="84">
        <v>41</v>
      </c>
      <c r="G109" s="18"/>
      <c r="H109" s="70">
        <v>0</v>
      </c>
      <c r="I109" s="52"/>
      <c r="J109" s="16">
        <f t="shared" ref="J109:J112" si="14">F109*H109</f>
        <v>0</v>
      </c>
      <c r="K109" s="57"/>
    </row>
    <row r="110" spans="1:11" ht="15" customHeight="1" x14ac:dyDescent="0.2">
      <c r="A110" s="13">
        <f t="shared" ref="A110:A112" si="15">A109+1</f>
        <v>58</v>
      </c>
      <c r="B110" s="67" t="s">
        <v>94</v>
      </c>
      <c r="C110" s="18"/>
      <c r="D110" s="13" t="s">
        <v>6</v>
      </c>
      <c r="E110" s="29"/>
      <c r="F110" s="84">
        <v>96</v>
      </c>
      <c r="G110" s="18"/>
      <c r="H110" s="70">
        <v>0</v>
      </c>
      <c r="I110" s="52"/>
      <c r="J110" s="16">
        <f t="shared" si="14"/>
        <v>0</v>
      </c>
      <c r="K110" s="57"/>
    </row>
    <row r="111" spans="1:11" ht="15" customHeight="1" x14ac:dyDescent="0.2">
      <c r="A111" s="13">
        <f t="shared" si="15"/>
        <v>59</v>
      </c>
      <c r="B111" s="14" t="s">
        <v>93</v>
      </c>
      <c r="C111" s="14"/>
      <c r="D111" s="15" t="s">
        <v>10</v>
      </c>
      <c r="E111" s="15"/>
      <c r="F111" s="84">
        <v>3375</v>
      </c>
      <c r="G111" s="4"/>
      <c r="H111" s="70">
        <v>0</v>
      </c>
      <c r="I111" s="19"/>
      <c r="J111" s="16">
        <f t="shared" si="14"/>
        <v>0</v>
      </c>
      <c r="K111" s="57"/>
    </row>
    <row r="112" spans="1:11" ht="15" customHeight="1" x14ac:dyDescent="0.2">
      <c r="A112" s="13">
        <f t="shared" si="15"/>
        <v>60</v>
      </c>
      <c r="B112" s="14" t="s">
        <v>95</v>
      </c>
      <c r="C112" s="14"/>
      <c r="D112" s="15" t="s">
        <v>72</v>
      </c>
      <c r="E112" s="15"/>
      <c r="F112" s="84">
        <v>1</v>
      </c>
      <c r="G112" s="4"/>
      <c r="H112" s="70">
        <v>0</v>
      </c>
      <c r="I112" s="19"/>
      <c r="J112" s="16">
        <f t="shared" si="14"/>
        <v>0</v>
      </c>
      <c r="K112" s="57"/>
    </row>
    <row r="113" spans="1:12" ht="15" customHeight="1" thickBot="1" x14ac:dyDescent="0.25">
      <c r="A113" s="4"/>
      <c r="D113" s="4"/>
      <c r="E113" s="4"/>
      <c r="F113" s="63"/>
      <c r="G113" s="4"/>
      <c r="K113" s="57"/>
    </row>
    <row r="114" spans="1:12" ht="15" customHeight="1" x14ac:dyDescent="0.25">
      <c r="A114" s="53"/>
      <c r="B114" s="26"/>
      <c r="C114" s="26"/>
      <c r="D114" s="54"/>
      <c r="E114" s="54"/>
      <c r="F114" s="55"/>
      <c r="G114" s="55"/>
      <c r="H114" s="25" t="s">
        <v>8</v>
      </c>
      <c r="I114" s="26"/>
      <c r="J114" s="56">
        <f>SUM(J109:J112)</f>
        <v>0</v>
      </c>
      <c r="K114" s="57"/>
    </row>
    <row r="115" spans="1:12" ht="8.1" customHeight="1" x14ac:dyDescent="0.2">
      <c r="A115" s="45"/>
      <c r="B115" s="37"/>
      <c r="C115" s="38"/>
      <c r="D115" s="39"/>
      <c r="E115" s="39"/>
      <c r="F115" s="40"/>
      <c r="G115" s="40"/>
      <c r="H115" s="46"/>
      <c r="I115" s="46"/>
      <c r="J115" s="30"/>
    </row>
    <row r="116" spans="1:12" ht="15" customHeight="1" x14ac:dyDescent="0.2">
      <c r="A116" s="93" t="s">
        <v>16</v>
      </c>
      <c r="B116" s="93"/>
      <c r="C116" s="93"/>
      <c r="D116" s="93"/>
      <c r="E116" s="93"/>
      <c r="F116" s="93"/>
      <c r="G116" s="93"/>
      <c r="H116" s="93"/>
      <c r="I116" s="93"/>
      <c r="J116" s="93"/>
    </row>
    <row r="117" spans="1:12" ht="8.1" customHeight="1" thickBot="1" x14ac:dyDescent="0.25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</row>
    <row r="118" spans="1:12" ht="15" customHeight="1" thickBot="1" x14ac:dyDescent="0.25">
      <c r="A118" s="28" t="s">
        <v>0</v>
      </c>
      <c r="B118" s="96" t="s">
        <v>1</v>
      </c>
      <c r="C118" s="96"/>
      <c r="D118" s="28" t="s">
        <v>2</v>
      </c>
      <c r="E118" s="28"/>
      <c r="F118" s="28" t="s">
        <v>3</v>
      </c>
      <c r="G118" s="28"/>
      <c r="H118" s="17" t="s">
        <v>4</v>
      </c>
      <c r="I118" s="17"/>
      <c r="J118" s="17" t="s">
        <v>5</v>
      </c>
    </row>
    <row r="119" spans="1:12" ht="8.1" customHeight="1" x14ac:dyDescent="0.2">
      <c r="A119" s="15"/>
      <c r="B119" s="15"/>
      <c r="D119" s="15"/>
      <c r="E119" s="15"/>
      <c r="F119" s="15"/>
      <c r="G119" s="15"/>
      <c r="H119" s="78"/>
      <c r="I119" s="78"/>
      <c r="J119" s="78"/>
    </row>
    <row r="120" spans="1:12" ht="15" customHeight="1" x14ac:dyDescent="0.2">
      <c r="A120" s="15">
        <f>A112+1</f>
        <v>61</v>
      </c>
      <c r="B120" s="79" t="s">
        <v>59</v>
      </c>
      <c r="D120" s="15" t="s">
        <v>61</v>
      </c>
      <c r="E120" s="15"/>
      <c r="F120" s="87">
        <v>4.5999999999999996</v>
      </c>
      <c r="G120" s="15"/>
      <c r="H120" s="70">
        <v>0</v>
      </c>
      <c r="I120" s="78"/>
      <c r="J120" s="16">
        <f t="shared" ref="J120:J137" si="16">F120*H120</f>
        <v>0</v>
      </c>
    </row>
    <row r="121" spans="1:12" s="2" customFormat="1" ht="15" customHeight="1" x14ac:dyDescent="0.25">
      <c r="A121" s="15">
        <f>A120+1</f>
        <v>62</v>
      </c>
      <c r="B121" s="64" t="s">
        <v>76</v>
      </c>
      <c r="C121" s="15"/>
      <c r="D121" s="80" t="s">
        <v>9</v>
      </c>
      <c r="E121" s="15"/>
      <c r="F121" s="83">
        <v>12518</v>
      </c>
      <c r="G121" s="15"/>
      <c r="H121" s="70">
        <v>0</v>
      </c>
      <c r="I121" s="78"/>
      <c r="J121" s="16">
        <f t="shared" si="16"/>
        <v>0</v>
      </c>
    </row>
    <row r="122" spans="1:12" s="2" customFormat="1" ht="15" customHeight="1" x14ac:dyDescent="0.25">
      <c r="A122" s="15">
        <f t="shared" ref="A122:A137" si="17">A121+1</f>
        <v>63</v>
      </c>
      <c r="B122" s="64" t="s">
        <v>21</v>
      </c>
      <c r="C122" s="15"/>
      <c r="D122" s="80" t="s">
        <v>9</v>
      </c>
      <c r="E122" s="15"/>
      <c r="F122" s="83">
        <v>3588</v>
      </c>
      <c r="G122" s="15"/>
      <c r="H122" s="70">
        <v>0</v>
      </c>
      <c r="I122" s="78"/>
      <c r="J122" s="16">
        <f t="shared" si="16"/>
        <v>0</v>
      </c>
    </row>
    <row r="123" spans="1:12" ht="15" customHeight="1" x14ac:dyDescent="0.2">
      <c r="A123" s="15">
        <f t="shared" si="17"/>
        <v>64</v>
      </c>
      <c r="B123" s="68" t="s">
        <v>96</v>
      </c>
      <c r="C123" s="14"/>
      <c r="D123" s="69" t="s">
        <v>10</v>
      </c>
      <c r="E123" s="15"/>
      <c r="F123" s="84">
        <v>15100</v>
      </c>
      <c r="G123" s="15"/>
      <c r="H123" s="70">
        <v>0</v>
      </c>
      <c r="I123" s="19"/>
      <c r="J123" s="16">
        <f t="shared" si="16"/>
        <v>0</v>
      </c>
    </row>
    <row r="124" spans="1:12" ht="15" customHeight="1" x14ac:dyDescent="0.2">
      <c r="A124" s="15">
        <f t="shared" si="17"/>
        <v>65</v>
      </c>
      <c r="B124" s="68" t="s">
        <v>97</v>
      </c>
      <c r="C124" s="14"/>
      <c r="D124" s="69" t="s">
        <v>10</v>
      </c>
      <c r="E124" s="15"/>
      <c r="F124" s="84">
        <v>15100</v>
      </c>
      <c r="G124" s="4"/>
      <c r="H124" s="70">
        <v>0</v>
      </c>
      <c r="I124" s="19"/>
      <c r="J124" s="16">
        <f t="shared" si="16"/>
        <v>0</v>
      </c>
    </row>
    <row r="125" spans="1:12" ht="15" customHeight="1" x14ac:dyDescent="0.2">
      <c r="A125" s="15">
        <f t="shared" si="17"/>
        <v>66</v>
      </c>
      <c r="B125" s="68" t="s">
        <v>11</v>
      </c>
      <c r="C125" s="14"/>
      <c r="D125" s="69" t="s">
        <v>49</v>
      </c>
      <c r="E125" s="15"/>
      <c r="F125" s="84">
        <v>2561</v>
      </c>
      <c r="G125" s="18"/>
      <c r="H125" s="70">
        <v>0</v>
      </c>
      <c r="I125" s="19"/>
      <c r="J125" s="16">
        <f t="shared" si="16"/>
        <v>0</v>
      </c>
    </row>
    <row r="126" spans="1:12" ht="15" customHeight="1" x14ac:dyDescent="0.2">
      <c r="A126" s="15">
        <f t="shared" si="17"/>
        <v>67</v>
      </c>
      <c r="B126" s="68" t="s">
        <v>12</v>
      </c>
      <c r="C126" s="14"/>
      <c r="D126" s="69" t="s">
        <v>49</v>
      </c>
      <c r="E126" s="15"/>
      <c r="F126" s="84">
        <v>1281</v>
      </c>
      <c r="G126" s="18"/>
      <c r="H126" s="70">
        <v>0</v>
      </c>
      <c r="I126" s="19"/>
      <c r="J126" s="16">
        <f t="shared" si="16"/>
        <v>0</v>
      </c>
      <c r="L126" s="82"/>
    </row>
    <row r="127" spans="1:12" ht="15" customHeight="1" x14ac:dyDescent="0.2">
      <c r="A127" s="15">
        <f t="shared" si="17"/>
        <v>68</v>
      </c>
      <c r="B127" s="68" t="s">
        <v>41</v>
      </c>
      <c r="C127" s="14"/>
      <c r="D127" s="69" t="s">
        <v>10</v>
      </c>
      <c r="E127" s="15"/>
      <c r="F127" s="84">
        <v>12807</v>
      </c>
      <c r="G127" s="18"/>
      <c r="H127" s="70">
        <v>0</v>
      </c>
      <c r="I127" s="19"/>
      <c r="J127" s="16">
        <f t="shared" si="16"/>
        <v>0</v>
      </c>
    </row>
    <row r="128" spans="1:12" ht="15" customHeight="1" x14ac:dyDescent="0.2">
      <c r="A128" s="15">
        <f t="shared" si="17"/>
        <v>69</v>
      </c>
      <c r="B128" s="68" t="s">
        <v>78</v>
      </c>
      <c r="C128" s="14"/>
      <c r="D128" s="69" t="s">
        <v>6</v>
      </c>
      <c r="E128" s="15"/>
      <c r="F128" s="84">
        <v>7520</v>
      </c>
      <c r="G128" s="18"/>
      <c r="H128" s="70">
        <v>0</v>
      </c>
      <c r="I128" s="19"/>
      <c r="J128" s="16">
        <f t="shared" si="16"/>
        <v>0</v>
      </c>
    </row>
    <row r="129" spans="1:12" ht="15" customHeight="1" x14ac:dyDescent="0.2">
      <c r="A129" s="15">
        <f t="shared" si="17"/>
        <v>70</v>
      </c>
      <c r="B129" s="68" t="s">
        <v>44</v>
      </c>
      <c r="C129" s="14"/>
      <c r="D129" s="69" t="s">
        <v>6</v>
      </c>
      <c r="E129" s="15"/>
      <c r="F129" s="84">
        <v>90</v>
      </c>
      <c r="G129" s="18"/>
      <c r="H129" s="70">
        <v>0</v>
      </c>
      <c r="I129" s="19"/>
      <c r="J129" s="16">
        <f t="shared" si="16"/>
        <v>0</v>
      </c>
    </row>
    <row r="130" spans="1:12" ht="15" customHeight="1" x14ac:dyDescent="0.25">
      <c r="A130" s="15">
        <f t="shared" si="17"/>
        <v>71</v>
      </c>
      <c r="B130" s="68" t="s">
        <v>98</v>
      </c>
      <c r="C130" s="14"/>
      <c r="D130" s="69" t="s">
        <v>10</v>
      </c>
      <c r="E130" s="15"/>
      <c r="F130" s="84">
        <v>15100</v>
      </c>
      <c r="G130" s="18"/>
      <c r="H130" s="70">
        <v>0</v>
      </c>
      <c r="I130" s="19"/>
      <c r="J130" s="16">
        <f t="shared" si="16"/>
        <v>0</v>
      </c>
      <c r="L130" s="92"/>
    </row>
    <row r="131" spans="1:12" ht="15" customHeight="1" x14ac:dyDescent="0.2">
      <c r="A131" s="15">
        <f t="shared" si="17"/>
        <v>72</v>
      </c>
      <c r="B131" s="68" t="s">
        <v>54</v>
      </c>
      <c r="C131" s="14"/>
      <c r="D131" s="69" t="s">
        <v>10</v>
      </c>
      <c r="E131" s="15"/>
      <c r="F131" s="84">
        <v>1375</v>
      </c>
      <c r="G131" s="18"/>
      <c r="H131" s="70">
        <v>0</v>
      </c>
      <c r="I131" s="19"/>
      <c r="J131" s="16">
        <f t="shared" si="16"/>
        <v>0</v>
      </c>
    </row>
    <row r="132" spans="1:12" ht="15" customHeight="1" x14ac:dyDescent="0.2">
      <c r="A132" s="15">
        <f t="shared" si="17"/>
        <v>73</v>
      </c>
      <c r="B132" s="68" t="s">
        <v>62</v>
      </c>
      <c r="C132" s="14"/>
      <c r="D132" s="69" t="s">
        <v>7</v>
      </c>
      <c r="E132" s="15"/>
      <c r="F132" s="84">
        <v>29</v>
      </c>
      <c r="G132" s="18"/>
      <c r="H132" s="70">
        <v>0</v>
      </c>
      <c r="I132" s="19"/>
      <c r="J132" s="16">
        <f t="shared" si="16"/>
        <v>0</v>
      </c>
    </row>
    <row r="133" spans="1:12" ht="15" customHeight="1" x14ac:dyDescent="0.2">
      <c r="A133" s="15">
        <f t="shared" si="17"/>
        <v>74</v>
      </c>
      <c r="B133" s="68" t="s">
        <v>45</v>
      </c>
      <c r="C133" s="14"/>
      <c r="D133" s="69" t="s">
        <v>7</v>
      </c>
      <c r="E133" s="15"/>
      <c r="F133" s="84">
        <v>10</v>
      </c>
      <c r="G133" s="18"/>
      <c r="H133" s="70">
        <v>0</v>
      </c>
      <c r="I133" s="19"/>
      <c r="J133" s="16">
        <f t="shared" si="16"/>
        <v>0</v>
      </c>
    </row>
    <row r="134" spans="1:12" ht="15" customHeight="1" x14ac:dyDescent="0.2">
      <c r="A134" s="15">
        <f t="shared" si="17"/>
        <v>75</v>
      </c>
      <c r="B134" s="68" t="s">
        <v>47</v>
      </c>
      <c r="C134" s="14"/>
      <c r="D134" s="69" t="s">
        <v>7</v>
      </c>
      <c r="E134" s="15"/>
      <c r="F134" s="84">
        <v>10</v>
      </c>
      <c r="G134" s="18"/>
      <c r="H134" s="70">
        <v>0</v>
      </c>
      <c r="I134" s="19"/>
      <c r="J134" s="16">
        <f t="shared" si="16"/>
        <v>0</v>
      </c>
    </row>
    <row r="135" spans="1:12" ht="15" customHeight="1" x14ac:dyDescent="0.2">
      <c r="A135" s="15">
        <f t="shared" si="17"/>
        <v>76</v>
      </c>
      <c r="B135" s="68" t="s">
        <v>99</v>
      </c>
      <c r="C135" s="14"/>
      <c r="D135" s="69" t="s">
        <v>7</v>
      </c>
      <c r="E135" s="15"/>
      <c r="F135" s="84">
        <v>1</v>
      </c>
      <c r="G135" s="18"/>
      <c r="H135" s="70">
        <v>0</v>
      </c>
      <c r="I135" s="19"/>
      <c r="J135" s="16">
        <f t="shared" si="16"/>
        <v>0</v>
      </c>
    </row>
    <row r="136" spans="1:12" ht="15" customHeight="1" x14ac:dyDescent="0.2">
      <c r="A136" s="15">
        <f t="shared" si="17"/>
        <v>77</v>
      </c>
      <c r="B136" s="68" t="s">
        <v>46</v>
      </c>
      <c r="C136" s="14"/>
      <c r="D136" s="69" t="s">
        <v>7</v>
      </c>
      <c r="E136" s="15"/>
      <c r="F136" s="84">
        <v>10</v>
      </c>
      <c r="G136" s="18"/>
      <c r="H136" s="70">
        <v>0</v>
      </c>
      <c r="I136" s="19"/>
      <c r="J136" s="16">
        <f t="shared" si="16"/>
        <v>0</v>
      </c>
    </row>
    <row r="137" spans="1:12" ht="15" customHeight="1" x14ac:dyDescent="0.2">
      <c r="A137" s="15">
        <f t="shared" si="17"/>
        <v>78</v>
      </c>
      <c r="B137" s="68" t="s">
        <v>48</v>
      </c>
      <c r="C137" s="14"/>
      <c r="D137" s="69" t="s">
        <v>7</v>
      </c>
      <c r="E137" s="15"/>
      <c r="F137" s="84">
        <v>20</v>
      </c>
      <c r="G137" s="18"/>
      <c r="H137" s="70">
        <v>0</v>
      </c>
      <c r="I137" s="19"/>
      <c r="J137" s="16">
        <f t="shared" si="16"/>
        <v>0</v>
      </c>
    </row>
    <row r="138" spans="1:12" ht="15" customHeight="1" thickBot="1" x14ac:dyDescent="0.25">
      <c r="A138" s="20"/>
      <c r="B138" s="59"/>
      <c r="C138" s="59"/>
      <c r="D138" s="59"/>
      <c r="E138" s="22"/>
      <c r="F138" s="23"/>
      <c r="G138" s="24"/>
      <c r="H138" s="60"/>
      <c r="I138" s="61"/>
      <c r="J138" s="62"/>
    </row>
    <row r="139" spans="1:12" ht="15" customHeight="1" thickBot="1" x14ac:dyDescent="0.3">
      <c r="A139" s="13"/>
      <c r="B139" s="14"/>
      <c r="C139" s="14"/>
      <c r="D139" s="13"/>
      <c r="E139" s="15"/>
      <c r="F139" s="9"/>
      <c r="G139" s="9"/>
      <c r="H139" s="10" t="s">
        <v>8</v>
      </c>
      <c r="I139" s="11"/>
      <c r="J139" s="58">
        <f>SUM(J120:J137)</f>
        <v>0</v>
      </c>
      <c r="K139" s="57"/>
    </row>
    <row r="140" spans="1:12" ht="8.1" customHeight="1" thickTop="1" x14ac:dyDescent="0.25">
      <c r="A140" s="13"/>
      <c r="B140" s="14"/>
      <c r="C140" s="14"/>
      <c r="D140" s="13"/>
      <c r="E140" s="15"/>
      <c r="F140" s="9"/>
      <c r="G140" s="9"/>
      <c r="H140" s="10"/>
      <c r="I140" s="11"/>
      <c r="J140" s="12"/>
    </row>
    <row r="141" spans="1:12" ht="15" customHeight="1" x14ac:dyDescent="0.25">
      <c r="A141" s="13"/>
      <c r="B141" s="14"/>
      <c r="C141" s="14"/>
      <c r="D141" s="13"/>
      <c r="E141" s="15"/>
      <c r="F141" s="9"/>
      <c r="G141" s="9"/>
      <c r="H141" s="10"/>
      <c r="I141" s="11"/>
      <c r="J141" s="12"/>
    </row>
    <row r="142" spans="1:12" ht="15" customHeight="1" x14ac:dyDescent="0.25">
      <c r="A142" s="13"/>
      <c r="B142" s="14"/>
      <c r="C142" s="14"/>
      <c r="D142" s="13"/>
      <c r="E142" s="15"/>
      <c r="F142" s="9"/>
      <c r="G142" s="9"/>
      <c r="H142" s="73" t="s">
        <v>50</v>
      </c>
      <c r="I142" s="74"/>
      <c r="J142" s="74"/>
    </row>
    <row r="143" spans="1:12" ht="15" customHeight="1" x14ac:dyDescent="0.25">
      <c r="A143" s="13"/>
      <c r="B143" s="14"/>
      <c r="C143" s="14"/>
      <c r="D143" s="13"/>
      <c r="E143" s="15"/>
      <c r="F143" s="9"/>
      <c r="G143" s="9"/>
      <c r="H143" s="75" t="str">
        <f>A5</f>
        <v>WATER IMPROVEMENTS</v>
      </c>
      <c r="I143" s="11"/>
      <c r="J143" s="12">
        <f>J26</f>
        <v>0</v>
      </c>
    </row>
    <row r="144" spans="1:12" ht="15" customHeight="1" x14ac:dyDescent="0.25">
      <c r="A144" s="13"/>
      <c r="B144" s="14"/>
      <c r="C144" s="14"/>
      <c r="D144" s="13"/>
      <c r="E144" s="15"/>
      <c r="F144" s="9"/>
      <c r="G144" s="9"/>
      <c r="H144" s="75" t="str">
        <f>A28</f>
        <v>SANITARY SEWER IMPROVEMENTS</v>
      </c>
      <c r="I144" s="11"/>
      <c r="J144" s="12">
        <f>J27</f>
        <v>0</v>
      </c>
    </row>
    <row r="145" spans="1:10" ht="15" customHeight="1" x14ac:dyDescent="0.25">
      <c r="A145" s="13"/>
      <c r="B145" s="14"/>
      <c r="C145" s="14"/>
      <c r="D145" s="13"/>
      <c r="E145" s="15"/>
      <c r="F145" s="9"/>
      <c r="G145" s="9"/>
      <c r="H145" s="75" t="str">
        <f>A48</f>
        <v>OFFSITE STREET IMPROVEMENTS (LOWER SEGUIN ROAD)</v>
      </c>
      <c r="I145" s="11"/>
      <c r="J145" s="12">
        <f>J63</f>
        <v>0</v>
      </c>
    </row>
    <row r="146" spans="1:10" ht="15" customHeight="1" x14ac:dyDescent="0.25">
      <c r="A146" s="13"/>
      <c r="B146" s="14"/>
      <c r="C146" s="14"/>
      <c r="D146" s="13"/>
      <c r="E146" s="15"/>
      <c r="F146" s="9"/>
      <c r="G146" s="9"/>
      <c r="H146" s="75" t="str">
        <f>A64</f>
        <v>SITE IMPROVEMENTS</v>
      </c>
      <c r="I146" s="11"/>
      <c r="J146" s="12">
        <f>J80</f>
        <v>0</v>
      </c>
    </row>
    <row r="147" spans="1:10" ht="15" customHeight="1" x14ac:dyDescent="0.25">
      <c r="A147" s="13"/>
      <c r="B147" s="14"/>
      <c r="C147" s="14"/>
      <c r="D147" s="13"/>
      <c r="E147" s="15"/>
      <c r="F147" s="9"/>
      <c r="G147" s="9"/>
      <c r="H147" s="75" t="s">
        <v>100</v>
      </c>
      <c r="I147" s="11"/>
      <c r="J147" s="12">
        <f>J94+J104+J114</f>
        <v>0</v>
      </c>
    </row>
    <row r="148" spans="1:10" ht="15" customHeight="1" x14ac:dyDescent="0.25">
      <c r="A148" s="13"/>
      <c r="B148" s="14"/>
      <c r="C148" s="14"/>
      <c r="D148" s="13"/>
      <c r="E148" s="15"/>
      <c r="F148" s="9"/>
      <c r="G148" s="9"/>
      <c r="H148" s="75" t="str">
        <f>A116</f>
        <v>STREET IMPROVEMENTS</v>
      </c>
      <c r="I148" s="76"/>
      <c r="J148" s="77">
        <f>J139</f>
        <v>0</v>
      </c>
    </row>
    <row r="149" spans="1:10" ht="15" customHeight="1" x14ac:dyDescent="0.25">
      <c r="A149" s="13"/>
      <c r="B149" s="14"/>
      <c r="C149" s="14"/>
      <c r="D149" s="13"/>
      <c r="E149" s="15"/>
      <c r="F149" s="9"/>
      <c r="G149" s="9"/>
      <c r="H149" s="10"/>
      <c r="I149" s="11"/>
      <c r="J149" s="12"/>
    </row>
    <row r="150" spans="1:10" ht="15" customHeight="1" thickBot="1" x14ac:dyDescent="0.3">
      <c r="A150" s="13"/>
      <c r="B150" s="14"/>
      <c r="C150" s="14"/>
      <c r="D150" s="13"/>
      <c r="E150" s="15"/>
      <c r="F150" s="9"/>
      <c r="G150" s="9"/>
      <c r="H150" s="10" t="s">
        <v>8</v>
      </c>
      <c r="I150" s="11"/>
      <c r="J150" s="58">
        <f>SUM(J143:J148)</f>
        <v>0</v>
      </c>
    </row>
    <row r="151" spans="1:10" ht="15" customHeight="1" thickTop="1" x14ac:dyDescent="0.25">
      <c r="A151" s="13"/>
      <c r="B151" s="14"/>
      <c r="C151" s="14"/>
      <c r="D151" s="13"/>
      <c r="E151" s="15"/>
      <c r="F151" s="9"/>
      <c r="G151" s="9"/>
      <c r="H151" s="10"/>
      <c r="I151" s="11"/>
      <c r="J151" s="12"/>
    </row>
    <row r="152" spans="1:10" ht="15" customHeight="1" x14ac:dyDescent="0.2">
      <c r="A152" s="99"/>
      <c r="B152" s="99"/>
      <c r="C152" s="99"/>
      <c r="D152" s="99"/>
      <c r="E152" s="99"/>
      <c r="F152" s="99"/>
      <c r="G152" s="99"/>
      <c r="H152" s="99"/>
      <c r="I152" s="99"/>
      <c r="J152" s="99"/>
    </row>
    <row r="153" spans="1:10" ht="15" customHeight="1" x14ac:dyDescent="0.2">
      <c r="A153" s="99"/>
      <c r="B153" s="99"/>
      <c r="C153" s="99"/>
      <c r="D153" s="99"/>
      <c r="E153" s="99"/>
      <c r="F153" s="99"/>
      <c r="G153" s="99"/>
      <c r="H153" s="99"/>
      <c r="I153" s="99"/>
      <c r="J153" s="99"/>
    </row>
    <row r="154" spans="1:10" ht="15" customHeight="1" x14ac:dyDescent="0.2">
      <c r="A154" s="99"/>
      <c r="B154" s="99"/>
      <c r="C154" s="99"/>
      <c r="D154" s="99"/>
      <c r="E154" s="99"/>
      <c r="F154" s="99"/>
      <c r="G154" s="99"/>
      <c r="H154" s="99"/>
      <c r="I154" s="99"/>
      <c r="J154" s="99"/>
    </row>
    <row r="155" spans="1:10" ht="15" customHeight="1" x14ac:dyDescent="0.25">
      <c r="A155" s="13"/>
      <c r="B155" s="14"/>
      <c r="C155" s="14"/>
      <c r="D155" s="13"/>
      <c r="E155" s="15"/>
      <c r="F155" s="72"/>
      <c r="G155" s="72"/>
      <c r="H155" s="10"/>
      <c r="I155" s="11"/>
      <c r="J155" s="12"/>
    </row>
    <row r="156" spans="1:10" ht="15" customHeight="1" x14ac:dyDescent="0.25">
      <c r="A156" s="13"/>
      <c r="B156" s="14"/>
      <c r="C156" s="14"/>
      <c r="D156" s="13"/>
      <c r="E156" s="15"/>
      <c r="F156" s="72"/>
      <c r="G156" s="72"/>
      <c r="H156" s="10"/>
      <c r="I156" s="11"/>
      <c r="J156" s="12"/>
    </row>
    <row r="157" spans="1:10" ht="15" customHeight="1" x14ac:dyDescent="0.25">
      <c r="A157" s="13"/>
      <c r="B157" s="14"/>
      <c r="C157" s="14"/>
      <c r="D157" s="13"/>
      <c r="E157" s="15"/>
      <c r="F157" s="72"/>
      <c r="G157" s="72"/>
      <c r="H157" s="10"/>
      <c r="I157" s="11"/>
      <c r="J157" s="12"/>
    </row>
    <row r="158" spans="1:10" ht="15" customHeight="1" x14ac:dyDescent="0.25">
      <c r="A158" s="13"/>
      <c r="B158" s="14"/>
      <c r="C158" s="14"/>
      <c r="D158" s="13"/>
      <c r="E158" s="15"/>
      <c r="F158" s="72"/>
      <c r="G158" s="72"/>
      <c r="H158" s="10"/>
      <c r="I158" s="11"/>
      <c r="J158" s="12"/>
    </row>
    <row r="159" spans="1:10" ht="15" customHeight="1" x14ac:dyDescent="0.25">
      <c r="A159" s="8"/>
      <c r="B159" s="11"/>
      <c r="C159" s="11"/>
      <c r="D159" s="81"/>
      <c r="E159" s="81"/>
      <c r="F159" s="72"/>
      <c r="G159" s="72"/>
      <c r="H159" s="11"/>
      <c r="I159" s="2"/>
      <c r="J159" s="2"/>
    </row>
    <row r="160" spans="1:10" ht="15" customHeight="1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  <c r="J160" s="1"/>
    </row>
    <row r="161" spans="1:10" ht="15" customHeight="1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  <c r="J161" s="1"/>
    </row>
    <row r="162" spans="1:10" ht="15" customHeight="1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  <c r="J162" s="1"/>
    </row>
    <row r="163" spans="1:10" ht="15" customHeight="1" x14ac:dyDescent="0.2">
      <c r="H163" s="1"/>
      <c r="I163" s="1"/>
      <c r="J163" s="1"/>
    </row>
  </sheetData>
  <mergeCells count="26">
    <mergeCell ref="A152:J154"/>
    <mergeCell ref="A160:I160"/>
    <mergeCell ref="A161:I161"/>
    <mergeCell ref="A162:I162"/>
    <mergeCell ref="B66:C66"/>
    <mergeCell ref="A82:J82"/>
    <mergeCell ref="B84:C84"/>
    <mergeCell ref="A116:J116"/>
    <mergeCell ref="A117:J117"/>
    <mergeCell ref="B118:C118"/>
    <mergeCell ref="A95:J95"/>
    <mergeCell ref="B97:C97"/>
    <mergeCell ref="A105:J105"/>
    <mergeCell ref="B107:C107"/>
    <mergeCell ref="B30:C30"/>
    <mergeCell ref="A48:J48"/>
    <mergeCell ref="B50:C50"/>
    <mergeCell ref="A64:J64"/>
    <mergeCell ref="A65:B65"/>
    <mergeCell ref="E65:J65"/>
    <mergeCell ref="A28:J28"/>
    <mergeCell ref="A1:J1"/>
    <mergeCell ref="A2:J2"/>
    <mergeCell ref="A3:J3"/>
    <mergeCell ref="A5:J5"/>
    <mergeCell ref="B7:C7"/>
  </mergeCells>
  <printOptions horizontalCentered="1"/>
  <pageMargins left="0.7" right="0.7" top="1.5" bottom="1" header="0.3" footer="0.3"/>
  <pageSetup scale="77" fitToHeight="0" orientation="portrait" r:id="rId1"/>
  <headerFooter alignWithMargins="0">
    <oddHeader>&amp;R
&amp;D
&amp;G</oddHeader>
    <oddFooter>&amp;L&amp;Y&amp;Z&amp;F&amp;RPage &amp;P of &amp;N</oddFooter>
  </headerFooter>
  <rowBreaks count="3" manualBreakCount="3">
    <brk id="46" max="9" man="1"/>
    <brk id="104" max="9" man="1"/>
    <brk id="159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unit1</vt:lpstr>
      <vt:lpstr>unit1!Print_Area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Landa</dc:creator>
  <cp:lastModifiedBy>Todd Mills</cp:lastModifiedBy>
  <cp:lastPrinted>2026-05-05T23:03:58Z</cp:lastPrinted>
  <dcterms:created xsi:type="dcterms:W3CDTF">2017-02-11T19:48:55Z</dcterms:created>
  <dcterms:modified xsi:type="dcterms:W3CDTF">2026-05-20T22:41:21Z</dcterms:modified>
</cp:coreProperties>
</file>