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e-sa-19-fs.mwcude-satx.com\SA-P-Projects\03050\017\1-ProjectMgmt\3-Outgoing\251020 - Bid Package\"/>
    </mc:Choice>
  </mc:AlternateContent>
  <xr:revisionPtr revIDLastSave="0" documentId="13_ncr:1_{815724ED-6937-49E2-9A90-EEAAA0CEF729}" xr6:coauthVersionLast="47" xr6:coauthVersionMax="47" xr10:uidLastSave="{00000000-0000-0000-0000-000000000000}"/>
  <workbookProtection workbookAlgorithmName="SHA-512" workbookHashValue="AcjsFcEzAiXLFD+DeeX/vf5yIw25/g0nPGvF2IzgUx1F6MwtVFW+17ZC0pOk1Mamq0MKUQwP19DiZN9ej4bBWg==" workbookSaltValue="uf91aJNuGfv3M8knol9UWg==" workbookSpinCount="100000" lockStructure="1"/>
  <bookViews>
    <workbookView xWindow="28680" yWindow="-120" windowWidth="29040" windowHeight="15720" tabRatio="836" activeTab="5" xr2:uid="{00000000-000D-0000-FFFF-FFFF00000000}"/>
  </bookViews>
  <sheets>
    <sheet name="BID SUMMARY" sheetId="6" r:id="rId1"/>
    <sheet name="BID TPDES" sheetId="7" r:id="rId2"/>
    <sheet name="LOT GRADING" sheetId="25" r:id="rId3"/>
    <sheet name="BID STREETS" sheetId="4" r:id="rId4"/>
    <sheet name="BID DRAINAGE" sheetId="27" r:id="rId5"/>
    <sheet name="BID WATER" sheetId="2" r:id="rId6"/>
    <sheet name="BID SEWER" sheetId="16" r:id="rId7"/>
    <sheet name="Misc" sheetId="26" r:id="rId8"/>
  </sheets>
  <definedNames>
    <definedName name="_xlnm.Print_Area" localSheetId="4">'BID DRAINAGE'!$A$1:$F$23</definedName>
    <definedName name="_xlnm.Print_Area" localSheetId="6">'BID SEWER'!$A$1:$F$34</definedName>
    <definedName name="_xlnm.Print_Area" localSheetId="3">'BID STREETS'!$A$1:$F$32</definedName>
    <definedName name="_xlnm.Print_Area" localSheetId="0">'BID SUMMARY'!$A$1:$G$37</definedName>
    <definedName name="_xlnm.Print_Area" localSheetId="1">'BID TPDES'!$A$1:$F$27</definedName>
    <definedName name="_xlnm.Print_Area" localSheetId="5">'BID WATER'!$A$1:$F$30</definedName>
    <definedName name="_xlnm.Print_Area" localSheetId="2">'LOT GRADING'!$A$1:$F$23</definedName>
    <definedName name="_xlnm.Print_Area" localSheetId="7">Misc!$A$1:$F$25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26" l="1"/>
  <c r="F12" i="26" l="1"/>
  <c r="F18" i="16"/>
  <c r="F14" i="16"/>
  <c r="F13" i="16"/>
  <c r="F11" i="27"/>
  <c r="F12" i="25" l="1"/>
  <c r="F19" i="16"/>
  <c r="F14" i="2"/>
  <c r="A14" i="27"/>
  <c r="A15" i="27" s="1"/>
  <c r="F15" i="27" l="1"/>
  <c r="F19" i="4"/>
  <c r="F18" i="4"/>
  <c r="F17" i="4"/>
  <c r="F11" i="26" l="1"/>
  <c r="F10" i="26"/>
  <c r="F11" i="7"/>
  <c r="F12" i="7"/>
  <c r="F13" i="7"/>
  <c r="F14" i="7"/>
  <c r="F15" i="7"/>
  <c r="F10" i="7"/>
  <c r="F20" i="4"/>
  <c r="F16" i="2"/>
  <c r="F18" i="2"/>
  <c r="F11" i="2"/>
  <c r="F22" i="4"/>
  <c r="F23" i="4"/>
  <c r="F12" i="16"/>
  <c r="F21" i="16"/>
  <c r="F20" i="16"/>
  <c r="F17" i="16"/>
  <c r="F16" i="16"/>
  <c r="F15" i="16"/>
  <c r="F11" i="16"/>
  <c r="F19" i="2"/>
  <c r="F17" i="2"/>
  <c r="F15" i="2"/>
  <c r="F13" i="2"/>
  <c r="F12" i="2"/>
  <c r="F10" i="2"/>
  <c r="F14" i="27"/>
  <c r="F13" i="27"/>
  <c r="F12" i="27"/>
  <c r="F10" i="27"/>
  <c r="F24" i="4"/>
  <c r="F21" i="4"/>
  <c r="F16" i="4"/>
  <c r="F15" i="4"/>
  <c r="F14" i="4"/>
  <c r="F13" i="4"/>
  <c r="F12" i="4"/>
  <c r="F11" i="4"/>
  <c r="A11" i="4"/>
  <c r="A12" i="4" s="1"/>
  <c r="A13" i="4" s="1"/>
  <c r="A14" i="4" s="1"/>
  <c r="A15" i="4" s="1"/>
  <c r="A16" i="4" s="1"/>
  <c r="A17" i="4" s="1"/>
  <c r="A18" i="4" s="1"/>
  <c r="A19" i="4" s="1"/>
  <c r="F10" i="4"/>
  <c r="F11" i="25"/>
  <c r="F10" i="25"/>
  <c r="G1" i="6"/>
  <c r="F1" i="27" s="1"/>
  <c r="F2" i="27"/>
  <c r="F2" i="26"/>
  <c r="F2" i="25"/>
  <c r="F2" i="16"/>
  <c r="F2" i="2"/>
  <c r="F2" i="4"/>
  <c r="F2" i="7"/>
  <c r="F13" i="25" l="1"/>
  <c r="E12" i="6" s="1"/>
  <c r="F17" i="7"/>
  <c r="E11" i="6" s="1"/>
  <c r="F21" i="2"/>
  <c r="E15" i="6" s="1"/>
  <c r="F23" i="16"/>
  <c r="E16" i="6" s="1"/>
  <c r="F15" i="26"/>
  <c r="E17" i="6" s="1"/>
  <c r="F17" i="27"/>
  <c r="E13" i="6" s="1"/>
  <c r="F26" i="4"/>
  <c r="E14" i="6" s="1"/>
  <c r="F1" i="7"/>
  <c r="F1" i="16"/>
  <c r="F1" i="25"/>
  <c r="F1" i="4"/>
  <c r="F1" i="26"/>
  <c r="F1" i="2"/>
  <c r="E19" i="6" l="1"/>
</calcChain>
</file>

<file path=xl/sharedStrings.xml><?xml version="1.0" encoding="utf-8"?>
<sst xmlns="http://schemas.openxmlformats.org/spreadsheetml/2006/main" count="265" uniqueCount="116">
  <si>
    <t>SY</t>
  </si>
  <si>
    <t>CY</t>
  </si>
  <si>
    <t>UNIT OF MEASURE</t>
  </si>
  <si>
    <t>APPROX. QUANTITIES</t>
  </si>
  <si>
    <t>Bidders Initials</t>
  </si>
  <si>
    <t>Date</t>
  </si>
  <si>
    <t>LS</t>
  </si>
  <si>
    <t>LF</t>
  </si>
  <si>
    <t>EA</t>
  </si>
  <si>
    <t>TON</t>
  </si>
  <si>
    <t>Job No.</t>
  </si>
  <si>
    <t>*</t>
  </si>
  <si>
    <t>WATER IMPROVEMENTS</t>
  </si>
  <si>
    <t>NO.</t>
  </si>
  <si>
    <t>DESCRIPTION</t>
  </si>
  <si>
    <t>UNIT PRICES</t>
  </si>
  <si>
    <t>COST</t>
  </si>
  <si>
    <t>BID SUMMARY</t>
  </si>
  <si>
    <t>SEDIMENTATION AND EROSION CONTROL</t>
  </si>
  <si>
    <r>
      <t>BIDDER'S NAME: _________________</t>
    </r>
    <r>
      <rPr>
        <u/>
        <sz val="12"/>
        <rFont val="Arial"/>
        <family val="2"/>
      </rPr>
      <t>_____________</t>
    </r>
    <r>
      <rPr>
        <sz val="12"/>
        <rFont val="Arial"/>
        <family val="2"/>
      </rPr>
      <t>_________</t>
    </r>
  </si>
  <si>
    <t>**</t>
  </si>
  <si>
    <t>Contractor is to perform an independent quantity take-off prior to signing the contract, to verify that the quantities given in the bid proposal are within three percent (3%) of the actual quantities required to complete the construction represented by the plans and specifications.  If any quantity is found to be in error of more than three percent (3%), the Contractor shall notify the Engineer forty-eight (48) hours prior to signing the contract.</t>
  </si>
  <si>
    <t>Bids shall include all Unit Price costs as indicated by the Contract Documents and Bid Form.  The bid price submitted by the Contractor shall be the sum of the unit prices times the estimated quantity of each item shown in the bid form.  However, the Contractor shall guarantee himself of the accuracy of the quantities shown in the bid form.  The quantities shown are estimates only and indicate only the magnitude of the project and a basis for bid comparison.  Any discrepancies in quantity or work necessary to fulfill the intent of the plans shall be included, whether a bid item is included or not.  Any work required for which a bid item is not shown shall be considered subsidiary to other work items.</t>
  </si>
  <si>
    <t>TOTAL BASE BID:</t>
  </si>
  <si>
    <t>VF</t>
  </si>
  <si>
    <t>STREET IMPROVEMENTS</t>
  </si>
  <si>
    <t>SANITARY SEWER IMPROVEMENTS</t>
  </si>
  <si>
    <t>AC</t>
  </si>
  <si>
    <t>Standard Manhole</t>
  </si>
  <si>
    <t>Extra Depth Manhole</t>
  </si>
  <si>
    <t>LOT GRADING IMPROVEMENTS</t>
  </si>
  <si>
    <t xml:space="preserve">Mobilization </t>
  </si>
  <si>
    <t xml:space="preserve">Trench Excavation Protection </t>
  </si>
  <si>
    <t>Trench Excavation Safety Protection</t>
  </si>
  <si>
    <t>Fire Hydrant Assembly</t>
  </si>
  <si>
    <t>Hydrostatic Testing</t>
  </si>
  <si>
    <t xml:space="preserve">TV / Video Sewer Line </t>
  </si>
  <si>
    <t xml:space="preserve">Cast Iron fittings weights were determined by mechanical joint compact </t>
  </si>
  <si>
    <t>Service cost shall include the cost of the 4" PVC Sleeve</t>
  </si>
  <si>
    <t>APPROX. QUANTITIES*</t>
  </si>
  <si>
    <t>Remove Existing Blowoff &amp; Tie To Existing 8" Main</t>
  </si>
  <si>
    <t>Stabilized Construction Entrance</t>
  </si>
  <si>
    <t>Concrete Washout Pit</t>
  </si>
  <si>
    <t>Inlet Protection</t>
  </si>
  <si>
    <t>8" SDR Sanitary Sewer Pipe</t>
  </si>
  <si>
    <t>Contractor to remove existing header curb</t>
  </si>
  <si>
    <t>Contractor to Remove Existing Guard Posts</t>
  </si>
  <si>
    <t>Ductile Iron Fittings</t>
  </si>
  <si>
    <t>***</t>
  </si>
  <si>
    <t>****</t>
  </si>
  <si>
    <t>Overall Clearing &amp; Grubbing (Disturbed Area)</t>
  </si>
  <si>
    <t>Overall Excavation</t>
  </si>
  <si>
    <t>Contractor to field verify and survey the existing site topography and submit information to engineer prior to submitting final bid for verification. No shrinkage or swelling factor is accounted for in the engineering excavation and embankment quantities. Contractor to adjust unit price as he deems necessary to account for shrinkage and swelling.</t>
  </si>
  <si>
    <t>No shrinkage or swelling facor is accounted for in the engineering excavation and embankment quantities. Contractor to adjust unit price as he deems necessary to account for shrinkage and swelling.</t>
  </si>
  <si>
    <t>Rock Berm</t>
  </si>
  <si>
    <t>DRAINAGE IMPROVEMENTS</t>
  </si>
  <si>
    <t>Concrete Rip-Rap (5" Thick)</t>
  </si>
  <si>
    <t>Street Embankment (Final)(Dens. Cont.)(Type B)</t>
  </si>
  <si>
    <t>Concrete Sidewalk</t>
  </si>
  <si>
    <t>`</t>
  </si>
  <si>
    <r>
      <t xml:space="preserve">Commence of Construction:
1.   Initial project clearing will need to be limited to the locations of the proposed temporary SWP3 Best Management Practices (BMP) designed by the engineer.   These BMPs may include, but are not limited to:
Stabilized Construction Exit(s), Silt Fence, Discharge Point Rock Berms/Check Dams, Trash containment, Temporary Sediment Basins (if applicable), Demarcation of protected site features  for exapmle; Wetlands, Environmental Buffers, Caves or Solution Features,  and Habitats, 
2.   Prior to commencement of additional clearing or earth disturbing activities, the proposed BMPs will need to be installed by the Contractor and inspected by a Lennar Representative.   Contractor must provide at minimum, 48-hours of notice to Lennar when the BMPs are scheduled to be installed and completed.  The Lennar Representative will coordinate the Land Development Manager to release the project for construction. </t>
    </r>
    <r>
      <rPr>
        <b/>
        <sz val="9.5"/>
        <rFont val="Arial"/>
        <family val="2"/>
      </rPr>
      <t xml:space="preserve">
</t>
    </r>
    <r>
      <rPr>
        <sz val="9.5"/>
        <rFont val="Arial"/>
        <family val="2"/>
      </rPr>
      <t>3.   When a Temporary Sediment Basin is required for the project, limited clearing of the proposed basin location and any material borrow areas to construct the Temporary Sediment Basin may occur during the initial BMP installation period.  The Temporary Sediment Basin must be completely constructed to Engineer’s design.  This may include the following; Construction of the dewatering structure (Riser Pipe or Fair Cloth Skimmer and pump), Construction of the Emergency Overflow Structure, Installation of a sediment depth marker.  Note-Once accessible to appropriate equipment, the only the Temporary Sediment Basin berms/slopes shall be temporarily stabilized. 
4.  General Contractor is to maintain all pollution control measures in effective operating condition throughout the contract period to the extent achievable.  To ensure BMPs are operating effectively, and in accordance with the Construction General Permit, Lennar will provide regular and if applicable, post-rain event BMP inspections and inspection reports.  The General Contractor will be provided an electronic copy of the BMP inspection report via email.   weekly regarding issues with BMPs at the project through the Lennar SWP3 Inspection process.  Items noted in the BMP Inspection report must be addressed by the General Contractor as soon as possible, and within 7 calendar days.  General Contractor shall provide documentation to the assigned Lennar Land Development Project Manager to include:
a. Actions taken in response to the BMP inspection report and date(s) the actions were completed or, 
b. Statement of extenuating circumstance as to why an item could not be completed within the 7-day timeframe and proposed scheduled date of completion.
5.  Contractor to maintain Spill Response Supplies/Kit at the project location while actively working onsite.                                                6.  When dewatering activities disccharge into onsite creeks or rivers, or discharge outside the limits of construction, daily dewatering inspections must be documented in accordance with the 03.05.2023 TCEQ Construction General Permit.  Daily report must be sent to Lennar within 24-hours.</t>
    </r>
  </si>
  <si>
    <t>Street Excavation</t>
  </si>
  <si>
    <t>Meter Boxes</t>
  </si>
  <si>
    <t>2" Blowoffs (Temp.)</t>
  </si>
  <si>
    <t xml:space="preserve">Job No. </t>
  </si>
  <si>
    <t>R1-1 STOP (30")(High Intensity)</t>
  </si>
  <si>
    <t>Type II Blue Raised Pavement Marker</t>
  </si>
  <si>
    <t>9" [229mm] Street Name, Block Number (VARIES x9")(High Intesity)</t>
  </si>
  <si>
    <t>Revegetation (Disturbed Area Within Lots)</t>
  </si>
  <si>
    <t>Revegetation (Disturbed Open Space)</t>
  </si>
  <si>
    <t>Silt Fence (Phase 2)</t>
  </si>
  <si>
    <t>Silt Fence (Phase 1)</t>
  </si>
  <si>
    <t>TOTAL</t>
  </si>
  <si>
    <t>Quantity provided is just to acquire Unit Price. True Quanitites will be provided once final CPS Design is complete.</t>
  </si>
  <si>
    <t>Includes Bid Bond, Warranty Assignments or Bonds, Per City of San Antonio, and SAWS Requirements</t>
  </si>
  <si>
    <t>*****</t>
  </si>
  <si>
    <t xml:space="preserve">2" HMAC Type "D" </t>
  </si>
  <si>
    <t>8"-12" Rock Rubble</t>
  </si>
  <si>
    <t>3/4" Short Single Service with 5/8" meter</t>
  </si>
  <si>
    <t>3/4" Long Single Service with 5/8" meter</t>
  </si>
  <si>
    <t>All final lot grading shall be compacted in accordance with notes on the Lot Grading Plan, Sheets C2.00</t>
  </si>
  <si>
    <t xml:space="preserve">    8" SDR 26 (10'-14')</t>
  </si>
  <si>
    <t>*'*</t>
  </si>
  <si>
    <t>Note:  Refer quantities to the current San Antonio Water System (SAWS) Standard Specifications for Construction. SAWS approval is required.  Contractor shall provide proof of trench compaction test results as tested by a Geotechnical Engineer, to comply with SAWS. Cost of first time testing to be paid by owner. Cost of required retesting shall be paid by Contractor.</t>
  </si>
  <si>
    <t>Overall Embankment*</t>
  </si>
  <si>
    <t>MISCELLANEOUS IMPROVEMENTS</t>
  </si>
  <si>
    <t>Unit cost of 6" Sanitary Sewer Lateral shall include trench excavation protection.</t>
  </si>
  <si>
    <t>WYE</t>
  </si>
  <si>
    <t>Concrete Curb</t>
  </si>
  <si>
    <t>6" Sanitary Sewer Lateral (SDR-26)</t>
  </si>
  <si>
    <t>8" C-900, DR18 Class 235 PVC Pipe</t>
  </si>
  <si>
    <t xml:space="preserve">    8" SDR 26 (14'-18')</t>
  </si>
  <si>
    <t>Vertical Stacks</t>
  </si>
  <si>
    <t xml:space="preserve">BID PROPOSAL SCHEDULE                                                            TRES LAURELS SUBDIVISION PHASE 1B                           </t>
  </si>
  <si>
    <t xml:space="preserve">BID PROPOSAL SCHEDULE                                                              TRES LAURELS SUBDIVISION PHASE 1B                                                       SEDIMENTATION &amp; EROSION CONTROL  </t>
  </si>
  <si>
    <t>BID PROPOSAL SCHEDULE                                                              TRES LAURELS SUBDIVISION PHASE 1B                                                                                 LOT GRADING</t>
  </si>
  <si>
    <t>BID PROPOSAL SCHEDULE                                                              TRES LAURELS SUBDIVISION PHASE 1B
STREET IMPROVEMENTS</t>
  </si>
  <si>
    <t>BID PROPOSAL SCHEDULE                                                              TRES LAURELS SUBDIVISION PHASE 1B                                                  DRAINAGE IMPROVEMENTS</t>
  </si>
  <si>
    <t>Sidewalk Drain</t>
  </si>
  <si>
    <t>Channel Excavation</t>
  </si>
  <si>
    <t>Sidewalk Pipe Railing</t>
  </si>
  <si>
    <t>Phase 1B</t>
  </si>
  <si>
    <t xml:space="preserve">    8" SDR 26 (6'-10')</t>
  </si>
  <si>
    <t xml:space="preserve">    8" SDR 26 (18'-22')</t>
  </si>
  <si>
    <t>BID PROPOSAL SCHEDULE                                                              TRES LAURELS SUBDIVISION PHASE 1b                                                                     SANITARY SEWER IMPROVEMENTS</t>
  </si>
  <si>
    <t>BID PROPOSAL SCHEDULE                                                                        TRES LAURELS SUBDIVISION PHASE 1B                                                                                         MISCELLANEOUS IMPROVEMENTS</t>
  </si>
  <si>
    <t xml:space="preserve">BID PROPOSAL SCHEDULE                                                              TRES LAURELS SUBDIVISION PHASE 1B                                        WATER IMPROVEMENTS </t>
  </si>
  <si>
    <t xml:space="preserve">Primary Crossing PVC Sleeve Bundle (3-6" SCH 80 &amp; 2-4" SCH 40)                                  </t>
  </si>
  <si>
    <t xml:space="preserve">Secondary Crossing PVC Sleeve Bundle (1-6" SCH 80 &amp; 2-4" SCH 40)                                  </t>
  </si>
  <si>
    <t>14.50" Flexible Base (Compacted Depth)</t>
  </si>
  <si>
    <t xml:space="preserve">2" HMAC Type "C" </t>
  </si>
  <si>
    <t>23" Flexible Base (Compacted Depth)</t>
  </si>
  <si>
    <t>6" Lime Treated Subgrade (32 LB/SY)</t>
  </si>
  <si>
    <t>Export****</t>
  </si>
  <si>
    <t xml:space="preserve">The contractor is to field verify and survey the existing site topography. </t>
  </si>
  <si>
    <t>Export to be stockpiled on future Unit 2B, Contractor to coordinate location of stockpile with Engineer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</si>
</sst>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
    <numFmt numFmtId="165" formatCode="####"/>
    <numFmt numFmtId="166" formatCode="#"/>
    <numFmt numFmtId="167" formatCode="#,###"/>
    <numFmt numFmtId="168" formatCode="&quot;$&quot;#,##0.00"/>
    <numFmt numFmtId="169" formatCode="0.0"/>
  </numFmts>
  <fonts count="18" x14ac:knownFonts="1">
    <font>
      <sz val="10"/>
      <name val="Arial"/>
    </font>
    <font>
      <b/>
      <sz val="10"/>
      <name val="Arial"/>
      <family val="2"/>
    </font>
    <font>
      <b/>
      <sz val="10"/>
      <name val="Arial"/>
      <family val="2"/>
    </font>
    <font>
      <sz val="10"/>
      <name val="Arial"/>
      <family val="2"/>
    </font>
    <font>
      <b/>
      <sz val="14"/>
      <name val="Arial"/>
      <family val="2"/>
    </font>
    <font>
      <sz val="10"/>
      <color indexed="12"/>
      <name val="Arial"/>
      <family val="2"/>
    </font>
    <font>
      <sz val="12"/>
      <name val="Arial"/>
      <family val="2"/>
    </font>
    <font>
      <sz val="14"/>
      <name val="Arial"/>
      <family val="2"/>
    </font>
    <font>
      <u val="singleAccounting"/>
      <sz val="10"/>
      <name val="Arial"/>
      <family val="2"/>
    </font>
    <font>
      <u/>
      <sz val="10"/>
      <name val="Arial"/>
      <family val="2"/>
    </font>
    <font>
      <u/>
      <sz val="12"/>
      <name val="Arial"/>
      <family val="2"/>
    </font>
    <font>
      <b/>
      <sz val="8"/>
      <name val="Arial"/>
      <family val="2"/>
    </font>
    <font>
      <sz val="10"/>
      <color indexed="8"/>
      <name val="Arial"/>
      <family val="2"/>
    </font>
    <font>
      <sz val="9"/>
      <name val="Arial"/>
      <family val="2"/>
    </font>
    <font>
      <sz val="9.5"/>
      <name val="Arial"/>
      <family val="2"/>
    </font>
    <font>
      <b/>
      <sz val="9.5"/>
      <name val="Arial"/>
      <family val="2"/>
    </font>
    <font>
      <sz val="11"/>
      <color theme="1"/>
      <name val="Calibri"/>
      <family val="2"/>
      <scheme val="minor"/>
    </font>
    <font>
      <sz val="10"/>
      <color theme="1"/>
      <name val="Arial"/>
      <family val="2"/>
    </font>
  </fonts>
  <fills count="3">
    <fill>
      <patternFill patternType="none"/>
    </fill>
    <fill>
      <patternFill patternType="gray125"/>
    </fill>
    <fill>
      <patternFill patternType="solid">
        <fgColor theme="3" tint="0.79998168889431442"/>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6" fillId="0" borderId="0"/>
    <xf numFmtId="0" fontId="3" fillId="0" borderId="0"/>
  </cellStyleXfs>
  <cellXfs count="152">
    <xf numFmtId="0" fontId="0" fillId="0" borderId="0" xfId="0"/>
    <xf numFmtId="44" fontId="0" fillId="0" borderId="0" xfId="0" applyNumberFormat="1"/>
    <xf numFmtId="0" fontId="5" fillId="0" borderId="0" xfId="0" applyFont="1" applyAlignment="1">
      <alignment horizontal="left"/>
    </xf>
    <xf numFmtId="2" fontId="0" fillId="0" borderId="0" xfId="0" applyNumberFormat="1"/>
    <xf numFmtId="167" fontId="4" fillId="0" borderId="0" xfId="0" applyNumberFormat="1" applyFont="1" applyAlignment="1">
      <alignment horizontal="center" vertical="center"/>
    </xf>
    <xf numFmtId="0" fontId="3" fillId="0" borderId="0" xfId="0" applyFont="1"/>
    <xf numFmtId="0" fontId="6" fillId="0" borderId="0" xfId="0" applyFont="1"/>
    <xf numFmtId="0" fontId="3" fillId="0" borderId="0" xfId="0" applyFont="1" applyAlignment="1">
      <alignment horizontal="center" vertical="center"/>
    </xf>
    <xf numFmtId="166" fontId="3" fillId="0" borderId="0" xfId="0" applyNumberFormat="1" applyFont="1" applyAlignment="1">
      <alignment horizontal="left" vertical="center"/>
    </xf>
    <xf numFmtId="166" fontId="3" fillId="0" borderId="0" xfId="0" applyNumberFormat="1" applyFont="1" applyAlignment="1">
      <alignment horizontal="center" vertical="center"/>
    </xf>
    <xf numFmtId="3" fontId="0" fillId="0" borderId="0" xfId="0" applyNumberFormat="1" applyAlignment="1">
      <alignment horizontal="center"/>
    </xf>
    <xf numFmtId="168" fontId="2" fillId="0" borderId="0" xfId="0" applyNumberFormat="1" applyFont="1" applyAlignment="1">
      <alignment horizontal="right"/>
    </xf>
    <xf numFmtId="166" fontId="2" fillId="0" borderId="0" xfId="0" applyNumberFormat="1" applyFont="1" applyAlignment="1">
      <alignment horizontal="center" vertical="center"/>
    </xf>
    <xf numFmtId="166" fontId="2" fillId="0" borderId="0" xfId="0" applyNumberFormat="1" applyFont="1" applyAlignment="1">
      <alignment horizontal="left" vertical="center"/>
    </xf>
    <xf numFmtId="2" fontId="2" fillId="0" borderId="0" xfId="0" applyNumberFormat="1" applyFont="1" applyAlignment="1">
      <alignment horizontal="center" vertical="center"/>
    </xf>
    <xf numFmtId="166" fontId="1" fillId="0" borderId="3"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166" fontId="2" fillId="0" borderId="3" xfId="0" applyNumberFormat="1" applyFont="1" applyBorder="1" applyAlignment="1">
      <alignment horizontal="center" vertical="center" wrapText="1"/>
    </xf>
    <xf numFmtId="44" fontId="8" fillId="0" borderId="0" xfId="0" applyNumberFormat="1" applyFont="1" applyAlignment="1">
      <alignment horizontal="left"/>
    </xf>
    <xf numFmtId="0" fontId="3" fillId="0" borderId="0" xfId="0" applyFont="1" applyAlignment="1">
      <alignment horizontal="right"/>
    </xf>
    <xf numFmtId="1" fontId="3" fillId="0" borderId="0" xfId="0" applyNumberFormat="1" applyFont="1" applyAlignment="1">
      <alignment horizontal="center" vertical="center"/>
    </xf>
    <xf numFmtId="44" fontId="3" fillId="0" borderId="0" xfId="0" applyNumberFormat="1" applyFont="1" applyAlignment="1">
      <alignment horizontal="left"/>
    </xf>
    <xf numFmtId="166" fontId="2" fillId="0" borderId="0" xfId="0" applyNumberFormat="1" applyFont="1" applyAlignment="1">
      <alignment horizontal="center" vertical="center" wrapText="1"/>
    </xf>
    <xf numFmtId="165" fontId="3" fillId="0" borderId="0" xfId="0" applyNumberFormat="1" applyFont="1" applyAlignment="1">
      <alignment horizontal="left" vertical="center"/>
    </xf>
    <xf numFmtId="165" fontId="2" fillId="0" borderId="3" xfId="0" applyNumberFormat="1" applyFont="1" applyBorder="1" applyAlignment="1">
      <alignment horizontal="center" vertical="center"/>
    </xf>
    <xf numFmtId="165" fontId="2" fillId="0" borderId="0" xfId="0" applyNumberFormat="1" applyFont="1" applyAlignment="1">
      <alignment horizontal="center" vertical="center"/>
    </xf>
    <xf numFmtId="166" fontId="1" fillId="0" borderId="0" xfId="0" applyNumberFormat="1" applyFont="1" applyAlignment="1">
      <alignment horizontal="center" vertical="center" wrapText="1"/>
    </xf>
    <xf numFmtId="2" fontId="1" fillId="0" borderId="0" xfId="0" applyNumberFormat="1"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left" vertical="center"/>
    </xf>
    <xf numFmtId="164" fontId="9" fillId="0" borderId="0" xfId="0" applyNumberFormat="1" applyFont="1" applyAlignment="1">
      <alignment horizontal="center" vertical="center"/>
    </xf>
    <xf numFmtId="164" fontId="9" fillId="0" borderId="0" xfId="0" applyNumberFormat="1" applyFont="1" applyAlignment="1">
      <alignment horizontal="left" vertical="center"/>
    </xf>
    <xf numFmtId="1" fontId="3" fillId="0" borderId="0" xfId="0" applyNumberFormat="1" applyFont="1" applyAlignment="1">
      <alignment horizontal="left" vertical="center"/>
    </xf>
    <xf numFmtId="166" fontId="2" fillId="0" borderId="0" xfId="0" applyNumberFormat="1" applyFont="1" applyAlignment="1">
      <alignment horizontal="center"/>
    </xf>
    <xf numFmtId="166" fontId="2" fillId="0" borderId="0" xfId="0" applyNumberFormat="1" applyFont="1" applyAlignment="1">
      <alignment horizontal="right" vertical="center"/>
    </xf>
    <xf numFmtId="0" fontId="2" fillId="0" borderId="0" xfId="0" applyFont="1" applyAlignment="1">
      <alignment horizontal="right"/>
    </xf>
    <xf numFmtId="3" fontId="0" fillId="0" borderId="0" xfId="0" applyNumberFormat="1" applyAlignment="1">
      <alignment horizontal="center" vertical="center"/>
    </xf>
    <xf numFmtId="0" fontId="3" fillId="0" borderId="0" xfId="0" applyFont="1" applyAlignment="1">
      <alignment horizontal="right" vertical="top"/>
    </xf>
    <xf numFmtId="0" fontId="3" fillId="0" borderId="0" xfId="0" applyFont="1" applyAlignment="1">
      <alignment wrapText="1"/>
    </xf>
    <xf numFmtId="0" fontId="0" fillId="0" borderId="0" xfId="0" applyAlignment="1">
      <alignment wrapText="1"/>
    </xf>
    <xf numFmtId="0" fontId="2" fillId="0" borderId="0" xfId="0" applyFont="1" applyAlignment="1">
      <alignment horizontal="right" vertical="top"/>
    </xf>
    <xf numFmtId="0" fontId="11" fillId="0" borderId="0" xfId="0" applyFont="1" applyAlignment="1">
      <alignment horizontal="right" vertical="top"/>
    </xf>
    <xf numFmtId="166" fontId="3" fillId="0" borderId="0" xfId="0" applyNumberFormat="1" applyFont="1" applyAlignment="1">
      <alignment horizontal="center" vertical="center" wrapText="1"/>
    </xf>
    <xf numFmtId="44" fontId="3" fillId="0" borderId="4" xfId="0" applyNumberFormat="1" applyFont="1" applyBorder="1" applyAlignment="1">
      <alignment horizontal="left"/>
    </xf>
    <xf numFmtId="0" fontId="3" fillId="0" borderId="0" xfId="0" applyFont="1" applyAlignment="1">
      <alignment vertical="top" wrapText="1"/>
    </xf>
    <xf numFmtId="166" fontId="3" fillId="0" borderId="0" xfId="0" applyNumberFormat="1" applyFont="1" applyAlignment="1">
      <alignment vertical="center" wrapText="1"/>
    </xf>
    <xf numFmtId="166" fontId="3" fillId="0" borderId="0" xfId="0" applyNumberFormat="1" applyFont="1" applyAlignment="1">
      <alignment vertical="center"/>
    </xf>
    <xf numFmtId="44" fontId="1" fillId="0" borderId="0" xfId="0" applyNumberFormat="1" applyFont="1" applyAlignment="1">
      <alignment horizontal="right" vertical="center"/>
    </xf>
    <xf numFmtId="0" fontId="3" fillId="0" borderId="0" xfId="0" applyFont="1" applyAlignment="1">
      <alignment horizontal="right" vertical="center"/>
    </xf>
    <xf numFmtId="2" fontId="3" fillId="0" borderId="0" xfId="0" applyNumberFormat="1" applyFont="1" applyAlignment="1">
      <alignment horizontal="center" vertical="center"/>
    </xf>
    <xf numFmtId="166" fontId="3" fillId="0" borderId="0" xfId="0" applyNumberFormat="1" applyFont="1" applyAlignment="1">
      <alignment vertical="top" wrapText="1"/>
    </xf>
    <xf numFmtId="0" fontId="1" fillId="0" borderId="0" xfId="0" applyFont="1" applyAlignment="1">
      <alignment horizontal="right"/>
    </xf>
    <xf numFmtId="0" fontId="3" fillId="0" borderId="0" xfId="0" applyFont="1" applyAlignment="1">
      <alignment horizontal="center"/>
    </xf>
    <xf numFmtId="1" fontId="3" fillId="0" borderId="0" xfId="0" applyNumberFormat="1" applyFont="1" applyAlignment="1">
      <alignment vertical="center" wrapText="1"/>
    </xf>
    <xf numFmtId="0" fontId="3" fillId="0" borderId="0" xfId="0" quotePrefix="1" applyFont="1" applyAlignment="1">
      <alignment horizontal="right" vertical="top"/>
    </xf>
    <xf numFmtId="44" fontId="1" fillId="0" borderId="0" xfId="0" applyNumberFormat="1" applyFont="1" applyAlignment="1">
      <alignment horizontal="right"/>
    </xf>
    <xf numFmtId="0" fontId="1" fillId="0" borderId="0" xfId="0" applyFont="1" applyAlignment="1">
      <alignment horizontal="right" vertical="top"/>
    </xf>
    <xf numFmtId="3" fontId="17" fillId="0" borderId="0" xfId="0" applyNumberFormat="1" applyFont="1" applyAlignment="1">
      <alignment horizontal="center" vertical="center"/>
    </xf>
    <xf numFmtId="1" fontId="3" fillId="0" borderId="0" xfId="0" applyNumberFormat="1" applyFont="1" applyAlignment="1">
      <alignment horizontal="center" vertical="center" wrapText="1"/>
    </xf>
    <xf numFmtId="44" fontId="8" fillId="0" borderId="5" xfId="0" applyNumberFormat="1" applyFont="1" applyBorder="1" applyAlignment="1">
      <alignment horizontal="left"/>
    </xf>
    <xf numFmtId="166"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66" fontId="1" fillId="0" borderId="0" xfId="0" applyNumberFormat="1" applyFont="1" applyAlignment="1">
      <alignment horizontal="right" vertical="center"/>
    </xf>
    <xf numFmtId="165" fontId="1" fillId="0" borderId="5" xfId="0" applyNumberFormat="1" applyFont="1" applyBorder="1" applyAlignment="1">
      <alignment horizontal="center" vertical="center"/>
    </xf>
    <xf numFmtId="166" fontId="1" fillId="0" borderId="5" xfId="0" applyNumberFormat="1" applyFont="1" applyBorder="1" applyAlignment="1">
      <alignment horizontal="center" vertical="center" wrapText="1"/>
    </xf>
    <xf numFmtId="2" fontId="1" fillId="0" borderId="5" xfId="0" applyNumberFormat="1" applyFont="1" applyBorder="1" applyAlignment="1">
      <alignment horizontal="center" vertical="center" wrapText="1"/>
    </xf>
    <xf numFmtId="164" fontId="1" fillId="0" borderId="6" xfId="0" applyNumberFormat="1" applyFont="1" applyBorder="1" applyAlignment="1">
      <alignment horizontal="center" vertical="center"/>
    </xf>
    <xf numFmtId="0" fontId="1" fillId="0" borderId="7" xfId="0" applyFont="1" applyBorder="1" applyAlignment="1">
      <alignment horizontal="center" vertical="center"/>
    </xf>
    <xf numFmtId="166" fontId="3" fillId="0" borderId="5" xfId="0" applyNumberFormat="1" applyFont="1" applyBorder="1" applyAlignment="1">
      <alignment vertical="center"/>
    </xf>
    <xf numFmtId="166" fontId="3" fillId="0" borderId="5" xfId="0" applyNumberFormat="1" applyFont="1" applyBorder="1" applyAlignment="1">
      <alignment horizontal="center" vertical="center"/>
    </xf>
    <xf numFmtId="44" fontId="8" fillId="0" borderId="7" xfId="0" applyNumberFormat="1" applyFont="1" applyBorder="1" applyAlignment="1">
      <alignment horizontal="left"/>
    </xf>
    <xf numFmtId="0" fontId="3" fillId="0" borderId="8" xfId="0" applyFont="1" applyBorder="1" applyAlignment="1">
      <alignment horizontal="center" vertical="center"/>
    </xf>
    <xf numFmtId="44" fontId="8" fillId="0" borderId="9" xfId="0" applyNumberFormat="1" applyFont="1" applyBorder="1" applyAlignment="1">
      <alignment horizontal="left"/>
    </xf>
    <xf numFmtId="165" fontId="3" fillId="0" borderId="5" xfId="0" applyNumberFormat="1" applyFont="1" applyBorder="1" applyAlignment="1">
      <alignment horizontal="left" vertical="center" wrapText="1"/>
    </xf>
    <xf numFmtId="169" fontId="3" fillId="0" borderId="5" xfId="0" applyNumberFormat="1" applyFont="1" applyBorder="1" applyAlignment="1">
      <alignment horizontal="center" vertical="center" wrapText="1"/>
    </xf>
    <xf numFmtId="164" fontId="3" fillId="0" borderId="8" xfId="0" applyNumberFormat="1" applyFont="1" applyBorder="1" applyAlignment="1">
      <alignment horizontal="center" vertical="center"/>
    </xf>
    <xf numFmtId="166" fontId="3" fillId="0" borderId="8" xfId="0" applyNumberFormat="1" applyFont="1" applyBorder="1" applyAlignment="1">
      <alignment horizontal="center" vertical="center"/>
    </xf>
    <xf numFmtId="0" fontId="17" fillId="0" borderId="0" xfId="0" applyFont="1" applyAlignment="1">
      <alignment vertical="center" wrapText="1"/>
    </xf>
    <xf numFmtId="0" fontId="17" fillId="0" borderId="0" xfId="0" applyFont="1" applyAlignment="1">
      <alignment horizontal="center" vertical="center"/>
    </xf>
    <xf numFmtId="0" fontId="17" fillId="0" borderId="0" xfId="0" applyFont="1"/>
    <xf numFmtId="166" fontId="2" fillId="0" borderId="5" xfId="0" applyNumberFormat="1" applyFont="1" applyBorder="1" applyAlignment="1">
      <alignment horizontal="left" vertical="center"/>
    </xf>
    <xf numFmtId="166" fontId="2" fillId="0" borderId="5" xfId="0" applyNumberFormat="1" applyFont="1" applyBorder="1" applyAlignment="1">
      <alignment horizontal="center" vertical="center"/>
    </xf>
    <xf numFmtId="2" fontId="2" fillId="0" borderId="5" xfId="0" applyNumberFormat="1" applyFont="1" applyBorder="1" applyAlignment="1">
      <alignment horizontal="center" vertical="center"/>
    </xf>
    <xf numFmtId="0" fontId="0" fillId="0" borderId="7" xfId="0" applyBorder="1"/>
    <xf numFmtId="0" fontId="12" fillId="0" borderId="8" xfId="0" applyFont="1" applyBorder="1" applyAlignment="1">
      <alignment horizontal="center" vertical="center"/>
    </xf>
    <xf numFmtId="0" fontId="17" fillId="0" borderId="0" xfId="0" applyFont="1" applyAlignment="1" applyProtection="1">
      <alignment horizontal="center"/>
      <protection locked="0"/>
    </xf>
    <xf numFmtId="0" fontId="0" fillId="0" borderId="0" xfId="0" applyAlignment="1">
      <alignment horizont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12" fillId="0" borderId="0" xfId="0" applyFont="1" applyAlignment="1">
      <alignment vertical="center"/>
    </xf>
    <xf numFmtId="0" fontId="3" fillId="0" borderId="0" xfId="0" applyFont="1" applyAlignment="1" applyProtection="1">
      <alignment horizontal="center"/>
      <protection locked="0"/>
    </xf>
    <xf numFmtId="1" fontId="0" fillId="0" borderId="0" xfId="0" applyNumberFormat="1"/>
    <xf numFmtId="3" fontId="17" fillId="0" borderId="5" xfId="0" applyNumberFormat="1" applyFont="1" applyBorder="1" applyAlignment="1">
      <alignment horizontal="center" vertical="center"/>
    </xf>
    <xf numFmtId="165" fontId="3" fillId="0" borderId="5" xfId="0" applyNumberFormat="1" applyFont="1" applyBorder="1" applyAlignment="1">
      <alignment horizontal="center" vertical="center" wrapText="1"/>
    </xf>
    <xf numFmtId="165" fontId="3" fillId="0" borderId="0" xfId="0" applyNumberFormat="1" applyFont="1" applyAlignment="1">
      <alignment horizontal="left" vertical="center" wrapText="1"/>
    </xf>
    <xf numFmtId="0" fontId="0" fillId="0" borderId="9" xfId="0" applyBorder="1"/>
    <xf numFmtId="166" fontId="1" fillId="0" borderId="6" xfId="0" applyNumberFormat="1" applyFont="1" applyBorder="1" applyAlignment="1">
      <alignment horizontal="center" vertical="center"/>
    </xf>
    <xf numFmtId="44" fontId="3" fillId="0" borderId="9" xfId="0" applyNumberFormat="1" applyFont="1" applyBorder="1" applyAlignment="1">
      <alignment horizontal="left"/>
    </xf>
    <xf numFmtId="168" fontId="1" fillId="0" borderId="0" xfId="0" applyNumberFormat="1" applyFont="1" applyAlignment="1">
      <alignment horizontal="right"/>
    </xf>
    <xf numFmtId="44" fontId="3" fillId="0" borderId="10" xfId="0" applyNumberFormat="1" applyFont="1" applyBorder="1" applyAlignment="1">
      <alignment horizontal="left"/>
    </xf>
    <xf numFmtId="44" fontId="8" fillId="0" borderId="10" xfId="0" applyNumberFormat="1" applyFont="1" applyBorder="1" applyAlignment="1">
      <alignment horizontal="left"/>
    </xf>
    <xf numFmtId="0" fontId="17" fillId="0" borderId="5" xfId="0" applyFont="1" applyBorder="1" applyAlignment="1">
      <alignment vertical="center" wrapText="1"/>
    </xf>
    <xf numFmtId="0" fontId="17" fillId="0" borderId="5" xfId="0" applyFont="1" applyBorder="1" applyAlignment="1">
      <alignment horizontal="center" vertical="center"/>
    </xf>
    <xf numFmtId="0" fontId="3" fillId="0" borderId="5" xfId="0" applyFont="1" applyBorder="1" applyAlignment="1" applyProtection="1">
      <alignment horizontal="center"/>
      <protection locked="0"/>
    </xf>
    <xf numFmtId="0" fontId="3" fillId="0" borderId="5" xfId="0" applyFont="1" applyBorder="1" applyAlignment="1">
      <alignment horizontal="center" vertical="center"/>
    </xf>
    <xf numFmtId="1" fontId="3" fillId="0" borderId="5" xfId="0" applyNumberFormat="1" applyFont="1" applyBorder="1" applyAlignment="1">
      <alignment horizontal="center" vertical="center"/>
    </xf>
    <xf numFmtId="166" fontId="3" fillId="0" borderId="5" xfId="0" applyNumberFormat="1" applyFont="1" applyBorder="1" applyAlignment="1">
      <alignment horizontal="left" vertical="center"/>
    </xf>
    <xf numFmtId="44" fontId="2" fillId="0" borderId="5" xfId="0" applyNumberFormat="1" applyFont="1" applyBorder="1" applyAlignment="1">
      <alignment horizontal="right"/>
    </xf>
    <xf numFmtId="44" fontId="3" fillId="0" borderId="5" xfId="0" applyNumberFormat="1" applyFont="1" applyBorder="1" applyAlignment="1">
      <alignment horizontal="left"/>
    </xf>
    <xf numFmtId="164" fontId="3" fillId="0" borderId="5" xfId="0" applyNumberFormat="1" applyFont="1" applyBorder="1" applyAlignment="1">
      <alignment horizontal="center" vertical="center"/>
    </xf>
    <xf numFmtId="1" fontId="3" fillId="0" borderId="5" xfId="0" applyNumberFormat="1" applyFont="1" applyBorder="1" applyAlignment="1">
      <alignment vertical="center" wrapText="1"/>
    </xf>
    <xf numFmtId="168" fontId="2" fillId="0" borderId="5" xfId="0" applyNumberFormat="1" applyFont="1" applyBorder="1" applyAlignment="1">
      <alignment horizontal="right"/>
    </xf>
    <xf numFmtId="0" fontId="17" fillId="0" borderId="5" xfId="0" applyFont="1" applyBorder="1"/>
    <xf numFmtId="0" fontId="12" fillId="0" borderId="5" xfId="0" applyFont="1" applyBorder="1" applyAlignment="1">
      <alignment horizontal="center" vertical="center"/>
    </xf>
    <xf numFmtId="3" fontId="0" fillId="0" borderId="5" xfId="0" applyNumberFormat="1" applyBorder="1" applyAlignment="1">
      <alignment horizontal="center" vertical="center"/>
    </xf>
    <xf numFmtId="2" fontId="0" fillId="0" borderId="5" xfId="0" applyNumberFormat="1" applyBorder="1"/>
    <xf numFmtId="0" fontId="0" fillId="0" borderId="5" xfId="0" applyBorder="1"/>
    <xf numFmtId="44" fontId="1" fillId="0" borderId="5" xfId="0" applyNumberFormat="1" applyFont="1" applyBorder="1" applyAlignment="1">
      <alignment horizontal="right"/>
    </xf>
    <xf numFmtId="164" fontId="2" fillId="0" borderId="11" xfId="0" applyNumberFormat="1" applyFont="1" applyBorder="1" applyAlignment="1">
      <alignment horizontal="center" vertical="center"/>
    </xf>
    <xf numFmtId="0" fontId="2" fillId="0" borderId="12" xfId="0" applyFont="1" applyBorder="1" applyAlignment="1">
      <alignment horizontal="center" vertical="center"/>
    </xf>
    <xf numFmtId="0" fontId="0" fillId="0" borderId="8" xfId="0" applyBorder="1"/>
    <xf numFmtId="14" fontId="0" fillId="0" borderId="0" xfId="0" applyNumberFormat="1" applyAlignment="1">
      <alignment horizontal="center"/>
    </xf>
    <xf numFmtId="3" fontId="3" fillId="0" borderId="0" xfId="0" applyNumberFormat="1" applyFont="1" applyAlignment="1">
      <alignment horizontal="center" vertical="center" wrapText="1"/>
    </xf>
    <xf numFmtId="44" fontId="8" fillId="2" borderId="0" xfId="0" applyNumberFormat="1" applyFont="1" applyFill="1" applyAlignment="1" applyProtection="1">
      <alignment horizontal="left"/>
      <protection locked="0"/>
    </xf>
    <xf numFmtId="0" fontId="0" fillId="2" borderId="1" xfId="0" applyFill="1" applyBorder="1" applyProtection="1">
      <protection locked="0"/>
    </xf>
    <xf numFmtId="0" fontId="0" fillId="2" borderId="2" xfId="0" applyFill="1" applyBorder="1" applyProtection="1">
      <protection locked="0"/>
    </xf>
    <xf numFmtId="14" fontId="0" fillId="0" borderId="0" xfId="0" applyNumberFormat="1" applyAlignment="1">
      <alignment horizontal="center" vertical="center"/>
    </xf>
    <xf numFmtId="1" fontId="3" fillId="0" borderId="0" xfId="0" applyNumberFormat="1" applyFont="1" applyAlignment="1">
      <alignment horizontal="left" vertical="center" wrapText="1"/>
    </xf>
    <xf numFmtId="2" fontId="3" fillId="0" borderId="0" xfId="0" applyNumberFormat="1" applyFont="1" applyAlignment="1">
      <alignment horizontal="center" vertical="center" wrapText="1"/>
    </xf>
    <xf numFmtId="1" fontId="3" fillId="0" borderId="0" xfId="0" applyNumberFormat="1" applyFont="1" applyAlignment="1">
      <alignment vertical="center"/>
    </xf>
    <xf numFmtId="0" fontId="7" fillId="0" borderId="0" xfId="0" applyFont="1" applyAlignment="1">
      <alignment horizontal="center" vertical="center" wrapText="1"/>
    </xf>
    <xf numFmtId="0" fontId="3" fillId="0" borderId="0" xfId="0" applyFont="1" applyAlignment="1">
      <alignment vertical="top" wrapText="1"/>
    </xf>
    <xf numFmtId="0" fontId="0" fillId="0" borderId="0" xfId="0" applyAlignment="1">
      <alignment vertical="top" wrapText="1"/>
    </xf>
    <xf numFmtId="0" fontId="0" fillId="0" borderId="0" xfId="0"/>
    <xf numFmtId="1" fontId="3" fillId="0" borderId="0" xfId="0" applyNumberFormat="1" applyFont="1" applyAlignment="1">
      <alignment horizontal="left" vertical="center"/>
    </xf>
    <xf numFmtId="0" fontId="0" fillId="0" borderId="0" xfId="0" applyAlignment="1">
      <alignment horizontal="left" vertical="center"/>
    </xf>
    <xf numFmtId="167" fontId="4" fillId="0" borderId="0" xfId="0" applyNumberFormat="1" applyFont="1" applyAlignment="1">
      <alignment horizontal="center" vertical="center"/>
    </xf>
    <xf numFmtId="0" fontId="3"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vertical="top"/>
    </xf>
    <xf numFmtId="1" fontId="1" fillId="0" borderId="0" xfId="0" applyNumberFormat="1" applyFont="1" applyAlignment="1">
      <alignment horizontal="left" wrapText="1"/>
    </xf>
    <xf numFmtId="0" fontId="14" fillId="0" borderId="0" xfId="0" applyFont="1" applyAlignment="1">
      <alignment vertical="top" wrapText="1"/>
    </xf>
    <xf numFmtId="0" fontId="13" fillId="0" borderId="0" xfId="0" applyFont="1" applyAlignment="1">
      <alignment vertical="top" wrapText="1"/>
    </xf>
    <xf numFmtId="0" fontId="13" fillId="0" borderId="0" xfId="0" applyFont="1"/>
    <xf numFmtId="0" fontId="3" fillId="0" borderId="0" xfId="0" applyFont="1" applyAlignment="1">
      <alignment horizontal="left" wrapText="1"/>
    </xf>
    <xf numFmtId="166" fontId="3" fillId="0" borderId="0" xfId="0" applyNumberFormat="1" applyFont="1" applyAlignment="1">
      <alignment vertical="center" wrapText="1"/>
    </xf>
    <xf numFmtId="166" fontId="3" fillId="0" borderId="0" xfId="0" applyNumberFormat="1" applyFont="1" applyAlignment="1">
      <alignment horizontal="left" vertical="center"/>
    </xf>
    <xf numFmtId="0" fontId="17" fillId="0" borderId="0" xfId="0" applyFont="1" applyAlignment="1" applyProtection="1">
      <alignment horizontal="center"/>
    </xf>
    <xf numFmtId="3" fontId="17" fillId="0" borderId="0" xfId="0" applyNumberFormat="1" applyFont="1" applyAlignment="1" applyProtection="1">
      <alignment horizontal="center"/>
    </xf>
    <xf numFmtId="0" fontId="3" fillId="0" borderId="0" xfId="0" applyFont="1" applyAlignment="1" applyProtection="1">
      <alignment horizontal="center"/>
    </xf>
    <xf numFmtId="2" fontId="3" fillId="0" borderId="0" xfId="0" applyNumberFormat="1" applyFont="1" applyAlignment="1" applyProtection="1">
      <alignment horizontal="center"/>
    </xf>
    <xf numFmtId="1" fontId="3" fillId="0" borderId="0" xfId="0" applyNumberFormat="1" applyFont="1" applyAlignment="1" applyProtection="1">
      <alignment horizontal="center"/>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6"/>
  <sheetViews>
    <sheetView view="pageBreakPreview" zoomScaleNormal="100" zoomScaleSheetLayoutView="100" workbookViewId="0">
      <selection activeCell="G21" sqref="G21"/>
    </sheetView>
  </sheetViews>
  <sheetFormatPr defaultRowHeight="12.75" x14ac:dyDescent="0.2"/>
  <cols>
    <col min="1" max="1" width="5.85546875" customWidth="1"/>
    <col min="2" max="2" width="11.5703125" customWidth="1"/>
    <col min="3" max="3" width="53" customWidth="1"/>
    <col min="4" max="4" width="12.7109375" customWidth="1"/>
    <col min="5" max="5" width="17.42578125" style="3" customWidth="1"/>
    <col min="6" max="6" width="14.5703125" bestFit="1" customWidth="1"/>
    <col min="7" max="7" width="20.85546875" customWidth="1"/>
    <col min="8" max="8" width="12.28515625" bestFit="1" customWidth="1"/>
  </cols>
  <sheetData>
    <row r="1" spans="1:8" x14ac:dyDescent="0.2">
      <c r="G1" s="121">
        <f ca="1">TODAY()</f>
        <v>45950</v>
      </c>
    </row>
    <row r="2" spans="1:8" x14ac:dyDescent="0.2">
      <c r="C2" s="130" t="s">
        <v>93</v>
      </c>
      <c r="D2" s="130"/>
      <c r="E2" s="130"/>
      <c r="F2" s="19" t="s">
        <v>64</v>
      </c>
      <c r="G2" s="52">
        <v>3050.0169999999998</v>
      </c>
    </row>
    <row r="3" spans="1:8" ht="12.75" customHeight="1" x14ac:dyDescent="0.2">
      <c r="C3" s="130"/>
      <c r="D3" s="130"/>
      <c r="E3" s="130"/>
    </row>
    <row r="4" spans="1:8" ht="12.75" customHeight="1" x14ac:dyDescent="0.2">
      <c r="C4" s="130"/>
      <c r="D4" s="130"/>
      <c r="E4" s="130"/>
    </row>
    <row r="5" spans="1:8" ht="28.5" customHeight="1" x14ac:dyDescent="0.2">
      <c r="C5" s="130"/>
      <c r="D5" s="130"/>
      <c r="E5" s="130"/>
    </row>
    <row r="7" spans="1:8" ht="19.5" customHeight="1" x14ac:dyDescent="0.2">
      <c r="C7" s="6" t="s">
        <v>19</v>
      </c>
    </row>
    <row r="8" spans="1:8" ht="24.75" customHeight="1" x14ac:dyDescent="0.2">
      <c r="A8" s="136"/>
      <c r="B8" s="136"/>
      <c r="C8" s="136"/>
      <c r="D8" s="136"/>
      <c r="E8" s="136"/>
      <c r="F8" s="4"/>
    </row>
    <row r="9" spans="1:8" ht="22.5" customHeight="1" x14ac:dyDescent="0.2">
      <c r="A9" s="30"/>
      <c r="B9" s="31" t="s">
        <v>17</v>
      </c>
      <c r="C9" s="25"/>
      <c r="D9" s="26"/>
      <c r="E9" s="27"/>
      <c r="F9" s="22"/>
      <c r="G9" s="28"/>
    </row>
    <row r="10" spans="1:8" ht="12.75" customHeight="1" x14ac:dyDescent="0.2">
      <c r="A10" s="12"/>
      <c r="B10" s="12"/>
      <c r="C10" s="13"/>
      <c r="D10" s="12"/>
      <c r="E10" s="14"/>
      <c r="F10" s="12"/>
    </row>
    <row r="11" spans="1:8" ht="15.75" thickBot="1" x14ac:dyDescent="0.4">
      <c r="A11" s="29"/>
      <c r="B11" s="29" t="s">
        <v>18</v>
      </c>
      <c r="C11" s="8"/>
      <c r="D11" s="9"/>
      <c r="E11" s="43">
        <f>'BID TPDES'!F17</f>
        <v>0</v>
      </c>
      <c r="F11" s="18"/>
      <c r="G11" s="18"/>
      <c r="H11" s="1"/>
    </row>
    <row r="12" spans="1:8" ht="15.75" thickBot="1" x14ac:dyDescent="0.4">
      <c r="A12" s="7"/>
      <c r="B12" s="29" t="s">
        <v>30</v>
      </c>
      <c r="C12" s="8"/>
      <c r="D12" s="9"/>
      <c r="E12" s="43">
        <f>'LOT GRADING'!F13</f>
        <v>0</v>
      </c>
      <c r="F12" s="18"/>
      <c r="G12" s="18"/>
      <c r="H12" s="1"/>
    </row>
    <row r="13" spans="1:8" ht="15.75" thickBot="1" x14ac:dyDescent="0.4">
      <c r="A13" s="7"/>
      <c r="B13" s="29" t="s">
        <v>55</v>
      </c>
      <c r="C13" s="8"/>
      <c r="D13" s="9"/>
      <c r="E13" s="43">
        <f>'BID DRAINAGE'!F17</f>
        <v>0</v>
      </c>
      <c r="F13" s="18"/>
      <c r="G13" s="18"/>
      <c r="H13" s="1"/>
    </row>
    <row r="14" spans="1:8" ht="15.75" thickBot="1" x14ac:dyDescent="0.4">
      <c r="A14" s="7"/>
      <c r="B14" s="29" t="s">
        <v>25</v>
      </c>
      <c r="C14" s="8"/>
      <c r="D14" s="9"/>
      <c r="E14" s="43">
        <f>'BID STREETS'!F26</f>
        <v>0</v>
      </c>
      <c r="F14" s="18"/>
      <c r="G14" s="18"/>
      <c r="H14" s="1"/>
    </row>
    <row r="15" spans="1:8" ht="15.75" thickBot="1" x14ac:dyDescent="0.4">
      <c r="A15" s="7"/>
      <c r="B15" s="29" t="s">
        <v>12</v>
      </c>
      <c r="C15" s="8"/>
      <c r="D15" s="9"/>
      <c r="E15" s="43">
        <f>'BID WATER'!F21</f>
        <v>0</v>
      </c>
      <c r="F15" s="18"/>
      <c r="G15" s="18"/>
      <c r="H15" s="1"/>
    </row>
    <row r="16" spans="1:8" ht="15.75" thickBot="1" x14ac:dyDescent="0.4">
      <c r="A16" s="7"/>
      <c r="B16" s="134" t="s">
        <v>26</v>
      </c>
      <c r="C16" s="135"/>
      <c r="D16" s="9"/>
      <c r="E16" s="43">
        <f>'BID SEWER'!F23</f>
        <v>0</v>
      </c>
      <c r="F16" s="18"/>
      <c r="G16" s="18"/>
      <c r="H16" s="1"/>
    </row>
    <row r="17" spans="1:8" ht="15.75" thickBot="1" x14ac:dyDescent="0.4">
      <c r="A17" s="7"/>
      <c r="B17" s="134" t="s">
        <v>85</v>
      </c>
      <c r="C17" s="135"/>
      <c r="D17" s="33"/>
      <c r="E17" s="43">
        <f>Misc!F15</f>
        <v>0</v>
      </c>
      <c r="F17" s="18"/>
      <c r="G17" s="18"/>
      <c r="H17" s="1"/>
    </row>
    <row r="18" spans="1:8" ht="20.100000000000001" customHeight="1" x14ac:dyDescent="0.35">
      <c r="A18" s="7"/>
      <c r="B18" s="32"/>
      <c r="C18" s="8"/>
      <c r="D18" s="34"/>
      <c r="E18" s="21"/>
      <c r="F18" s="18"/>
      <c r="G18" s="18"/>
      <c r="H18" s="1"/>
    </row>
    <row r="19" spans="1:8" ht="20.100000000000001" customHeight="1" thickBot="1" x14ac:dyDescent="0.4">
      <c r="A19" s="7"/>
      <c r="B19" s="32"/>
      <c r="C19" s="8"/>
      <c r="D19" s="34" t="s">
        <v>23</v>
      </c>
      <c r="E19" s="43">
        <f>SUM(E11:E17)</f>
        <v>0</v>
      </c>
      <c r="F19" s="18"/>
      <c r="G19" s="18"/>
      <c r="H19" s="1"/>
    </row>
    <row r="20" spans="1:8" x14ac:dyDescent="0.2">
      <c r="A20" s="35"/>
      <c r="B20" s="32"/>
      <c r="C20" s="8"/>
      <c r="D20" s="62"/>
      <c r="E20" s="21"/>
    </row>
    <row r="21" spans="1:8" ht="24" customHeight="1" x14ac:dyDescent="0.2">
      <c r="A21" s="35"/>
      <c r="B21" s="140" t="s">
        <v>53</v>
      </c>
      <c r="C21" s="140"/>
      <c r="D21" s="140"/>
      <c r="E21" s="140"/>
    </row>
    <row r="22" spans="1:8" ht="15.75" customHeight="1" x14ac:dyDescent="0.2">
      <c r="A22" s="19" t="s">
        <v>11</v>
      </c>
      <c r="B22" s="5" t="s">
        <v>74</v>
      </c>
      <c r="C22" s="2"/>
    </row>
    <row r="23" spans="1:8" ht="11.25" customHeight="1" x14ac:dyDescent="0.2">
      <c r="A23" s="19"/>
      <c r="B23" s="5"/>
      <c r="C23" s="2"/>
    </row>
    <row r="24" spans="1:8" ht="57.75" customHeight="1" x14ac:dyDescent="0.2">
      <c r="A24" s="40" t="s">
        <v>20</v>
      </c>
      <c r="B24" s="137" t="s">
        <v>21</v>
      </c>
      <c r="C24" s="138"/>
      <c r="D24" s="138"/>
      <c r="E24" s="139"/>
    </row>
    <row r="25" spans="1:8" ht="8.25" customHeight="1" x14ac:dyDescent="0.2">
      <c r="A25" s="37"/>
      <c r="B25" s="38"/>
      <c r="C25" s="39"/>
      <c r="D25" s="39"/>
    </row>
    <row r="26" spans="1:8" ht="90.75" customHeight="1" x14ac:dyDescent="0.2">
      <c r="A26" s="56" t="s">
        <v>48</v>
      </c>
      <c r="B26" s="131" t="s">
        <v>22</v>
      </c>
      <c r="C26" s="132"/>
      <c r="D26" s="132"/>
      <c r="E26" s="133"/>
    </row>
    <row r="35" spans="6:7" x14ac:dyDescent="0.2">
      <c r="F35" s="35" t="s">
        <v>4</v>
      </c>
      <c r="G35" s="124"/>
    </row>
    <row r="36" spans="6:7" x14ac:dyDescent="0.2">
      <c r="F36" s="35" t="s">
        <v>5</v>
      </c>
      <c r="G36" s="125"/>
    </row>
  </sheetData>
  <mergeCells count="7">
    <mergeCell ref="C2:E5"/>
    <mergeCell ref="B26:E26"/>
    <mergeCell ref="B16:C16"/>
    <mergeCell ref="B17:C17"/>
    <mergeCell ref="A8:E8"/>
    <mergeCell ref="B24:E24"/>
    <mergeCell ref="B21:E21"/>
  </mergeCells>
  <pageMargins left="0.56000000000000005" right="0.2" top="0.52" bottom="0.25" header="0.5" footer="0.35"/>
  <pageSetup scale="7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5"/>
  <sheetViews>
    <sheetView view="pageBreakPreview" zoomScaleNormal="100" zoomScaleSheetLayoutView="100" workbookViewId="0">
      <selection activeCell="D14" sqref="D14"/>
    </sheetView>
  </sheetViews>
  <sheetFormatPr defaultRowHeight="12.75" x14ac:dyDescent="0.2"/>
  <cols>
    <col min="1" max="1" width="10.140625" bestFit="1" customWidth="1"/>
    <col min="2" max="2" width="49" customWidth="1"/>
    <col min="3" max="3" width="18.28515625" customWidth="1"/>
    <col min="4" max="4" width="14.42578125" customWidth="1"/>
    <col min="5" max="5" width="14.140625" style="3" customWidth="1"/>
    <col min="6" max="6" width="21" customWidth="1"/>
    <col min="7" max="7" width="12.28515625" bestFit="1" customWidth="1"/>
  </cols>
  <sheetData>
    <row r="1" spans="1:6" x14ac:dyDescent="0.2">
      <c r="E1"/>
      <c r="F1" s="121">
        <f ca="1">'BID SUMMARY'!G1</f>
        <v>45950</v>
      </c>
    </row>
    <row r="2" spans="1:6" x14ac:dyDescent="0.2">
      <c r="B2" s="130" t="s">
        <v>94</v>
      </c>
      <c r="C2" s="130"/>
      <c r="D2" s="130"/>
      <c r="E2" s="19" t="s">
        <v>10</v>
      </c>
      <c r="F2" s="7">
        <f>'BID SUMMARY'!G2</f>
        <v>3050.0169999999998</v>
      </c>
    </row>
    <row r="3" spans="1:6" ht="12.75" customHeight="1" x14ac:dyDescent="0.2">
      <c r="B3" s="130"/>
      <c r="C3" s="130"/>
      <c r="D3" s="130"/>
      <c r="E3"/>
    </row>
    <row r="4" spans="1:6" ht="12.75" customHeight="1" x14ac:dyDescent="0.2">
      <c r="B4" s="130"/>
      <c r="C4" s="130"/>
      <c r="D4" s="130"/>
      <c r="E4"/>
    </row>
    <row r="5" spans="1:6" ht="28.5" customHeight="1" x14ac:dyDescent="0.2">
      <c r="B5" s="130"/>
      <c r="C5" s="130"/>
      <c r="D5" s="130"/>
      <c r="E5"/>
    </row>
    <row r="6" spans="1:6" x14ac:dyDescent="0.2">
      <c r="B6" s="130"/>
      <c r="C6" s="130"/>
      <c r="D6" s="130"/>
    </row>
    <row r="7" spans="1:6" ht="21.75" customHeight="1" thickBot="1" x14ac:dyDescent="0.25">
      <c r="A7" s="136"/>
      <c r="B7" s="136"/>
      <c r="C7" s="136"/>
      <c r="D7" s="136"/>
      <c r="E7" s="136"/>
      <c r="F7" s="4"/>
    </row>
    <row r="8" spans="1:6" ht="26.25" customHeight="1" thickBot="1" x14ac:dyDescent="0.25">
      <c r="A8" s="118" t="s">
        <v>13</v>
      </c>
      <c r="B8" s="24" t="s">
        <v>14</v>
      </c>
      <c r="C8" s="15" t="s">
        <v>2</v>
      </c>
      <c r="D8" s="16" t="s">
        <v>3</v>
      </c>
      <c r="E8" s="17" t="s">
        <v>15</v>
      </c>
      <c r="F8" s="119" t="s">
        <v>16</v>
      </c>
    </row>
    <row r="9" spans="1:6" ht="19.5" customHeight="1" x14ac:dyDescent="0.35">
      <c r="A9" s="66" t="s">
        <v>101</v>
      </c>
      <c r="B9" s="93"/>
      <c r="C9" s="60"/>
      <c r="D9" s="61"/>
      <c r="E9" s="59"/>
      <c r="F9" s="70"/>
    </row>
    <row r="10" spans="1:6" ht="19.5" customHeight="1" x14ac:dyDescent="0.35">
      <c r="A10" s="75">
        <v>1</v>
      </c>
      <c r="B10" s="23" t="s">
        <v>41</v>
      </c>
      <c r="C10" s="42" t="s">
        <v>8</v>
      </c>
      <c r="D10" s="58">
        <v>1</v>
      </c>
      <c r="E10" s="123">
        <v>0</v>
      </c>
      <c r="F10" s="72">
        <f>E10*D10</f>
        <v>0</v>
      </c>
    </row>
    <row r="11" spans="1:6" ht="19.5" customHeight="1" x14ac:dyDescent="0.35">
      <c r="A11" s="75">
        <v>2</v>
      </c>
      <c r="B11" s="23" t="s">
        <v>42</v>
      </c>
      <c r="C11" s="42" t="s">
        <v>8</v>
      </c>
      <c r="D11" s="58">
        <v>1</v>
      </c>
      <c r="E11" s="123">
        <v>0</v>
      </c>
      <c r="F11" s="72">
        <f t="shared" ref="F11:F15" si="0">E11*D11</f>
        <v>0</v>
      </c>
    </row>
    <row r="12" spans="1:6" ht="19.5" customHeight="1" x14ac:dyDescent="0.35">
      <c r="A12" s="75">
        <v>3</v>
      </c>
      <c r="B12" s="23" t="s">
        <v>71</v>
      </c>
      <c r="C12" s="42" t="s">
        <v>7</v>
      </c>
      <c r="D12" s="58">
        <v>2138</v>
      </c>
      <c r="E12" s="123">
        <v>0</v>
      </c>
      <c r="F12" s="72">
        <f t="shared" si="0"/>
        <v>0</v>
      </c>
    </row>
    <row r="13" spans="1:6" ht="19.5" customHeight="1" x14ac:dyDescent="0.35">
      <c r="A13" s="75">
        <v>4</v>
      </c>
      <c r="B13" s="23" t="s">
        <v>70</v>
      </c>
      <c r="C13" s="42" t="s">
        <v>7</v>
      </c>
      <c r="D13" s="58">
        <v>2686</v>
      </c>
      <c r="E13" s="123">
        <v>0</v>
      </c>
      <c r="F13" s="72">
        <f t="shared" si="0"/>
        <v>0</v>
      </c>
    </row>
    <row r="14" spans="1:6" ht="19.5" customHeight="1" x14ac:dyDescent="0.35">
      <c r="A14" s="75">
        <v>5</v>
      </c>
      <c r="B14" s="23" t="s">
        <v>43</v>
      </c>
      <c r="C14" s="42" t="s">
        <v>7</v>
      </c>
      <c r="D14" s="58">
        <v>12</v>
      </c>
      <c r="E14" s="123">
        <v>0</v>
      </c>
      <c r="F14" s="72">
        <f t="shared" si="0"/>
        <v>0</v>
      </c>
    </row>
    <row r="15" spans="1:6" ht="19.5" customHeight="1" x14ac:dyDescent="0.35">
      <c r="A15" s="75">
        <v>6</v>
      </c>
      <c r="B15" s="23" t="s">
        <v>54</v>
      </c>
      <c r="C15" s="42" t="s">
        <v>7</v>
      </c>
      <c r="D15" s="58">
        <v>13</v>
      </c>
      <c r="E15" s="123">
        <v>0</v>
      </c>
      <c r="F15" s="72">
        <f t="shared" si="0"/>
        <v>0</v>
      </c>
    </row>
    <row r="16" spans="1:6" x14ac:dyDescent="0.2">
      <c r="A16" s="120"/>
      <c r="F16" s="95"/>
    </row>
    <row r="17" spans="1:7" ht="20.100000000000001" customHeight="1" thickBot="1" x14ac:dyDescent="0.25">
      <c r="A17" s="71"/>
      <c r="B17" s="20"/>
      <c r="C17" s="8"/>
      <c r="D17" s="9"/>
      <c r="E17" s="55" t="s">
        <v>72</v>
      </c>
      <c r="F17" s="99">
        <f>SUM(F10:F15)</f>
        <v>0</v>
      </c>
      <c r="G17" s="1"/>
    </row>
    <row r="18" spans="1:7" ht="20.100000000000001" customHeight="1" x14ac:dyDescent="0.2">
      <c r="A18" s="104"/>
      <c r="B18" s="105"/>
      <c r="C18" s="106"/>
      <c r="D18" s="69"/>
      <c r="E18" s="107"/>
      <c r="F18" s="108"/>
      <c r="G18" s="1"/>
    </row>
    <row r="19" spans="1:7" ht="54.75" customHeight="1" x14ac:dyDescent="0.2">
      <c r="A19" s="56" t="s">
        <v>11</v>
      </c>
      <c r="B19" s="137" t="s">
        <v>21</v>
      </c>
      <c r="C19" s="138"/>
      <c r="D19" s="138"/>
      <c r="E19" s="139"/>
      <c r="F19" s="21"/>
      <c r="G19" s="1"/>
    </row>
    <row r="20" spans="1:7" ht="94.5" customHeight="1" x14ac:dyDescent="0.2">
      <c r="A20" s="40" t="s">
        <v>20</v>
      </c>
      <c r="B20" s="131" t="s">
        <v>22</v>
      </c>
      <c r="C20" s="132"/>
      <c r="D20" s="132"/>
      <c r="E20" s="133"/>
      <c r="F20" s="21"/>
      <c r="G20" s="1"/>
    </row>
    <row r="21" spans="1:7" ht="409.5" customHeight="1" x14ac:dyDescent="0.2">
      <c r="A21" s="56" t="s">
        <v>48</v>
      </c>
      <c r="B21" s="141" t="s">
        <v>60</v>
      </c>
      <c r="C21" s="142"/>
      <c r="D21" s="142"/>
      <c r="E21" s="143"/>
      <c r="F21" s="21"/>
      <c r="G21" s="1"/>
    </row>
    <row r="22" spans="1:7" x14ac:dyDescent="0.2">
      <c r="A22" t="s">
        <v>59</v>
      </c>
    </row>
    <row r="24" spans="1:7" x14ac:dyDescent="0.2">
      <c r="E24" s="35" t="s">
        <v>4</v>
      </c>
      <c r="F24" s="124"/>
    </row>
    <row r="25" spans="1:7" x14ac:dyDescent="0.2">
      <c r="E25" s="35" t="s">
        <v>5</v>
      </c>
      <c r="F25" s="125"/>
    </row>
  </sheetData>
  <sheetProtection algorithmName="SHA-512" hashValue="ze4I8ZLo0o68PIlc0qu9WR8muOZnCE5aL8JiUa7wxyTTfQKZ2nsOKDRaDwn+++WSkXsiw4PF7oMySs3VQJPy7w==" saltValue="Y0i848JTzZU9x3CAF2ylzQ==" spinCount="100000" sheet="1" objects="1" scenarios="1"/>
  <mergeCells count="5">
    <mergeCell ref="B21:E21"/>
    <mergeCell ref="B2:D6"/>
    <mergeCell ref="A7:E7"/>
    <mergeCell ref="B19:E19"/>
    <mergeCell ref="B20:E20"/>
  </mergeCells>
  <pageMargins left="0.56000000000000005" right="0.2" top="0.52" bottom="0.25" header="0.5" footer="0.35"/>
  <pageSetup scale="6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
  <sheetViews>
    <sheetView view="pageBreakPreview" zoomScaleNormal="100" zoomScaleSheetLayoutView="100" workbookViewId="0">
      <selection activeCell="B16" sqref="B16:E16"/>
    </sheetView>
  </sheetViews>
  <sheetFormatPr defaultRowHeight="12.75" x14ac:dyDescent="0.2"/>
  <cols>
    <col min="1" max="1" width="10.140625" bestFit="1" customWidth="1"/>
    <col min="2" max="2" width="44.5703125" customWidth="1"/>
    <col min="3" max="3" width="18.28515625" customWidth="1"/>
    <col min="4" max="4" width="14.42578125" customWidth="1"/>
    <col min="5" max="5" width="16.85546875" style="3" customWidth="1"/>
    <col min="6" max="6" width="20.85546875" bestFit="1" customWidth="1"/>
    <col min="7" max="7" width="12.28515625" bestFit="1" customWidth="1"/>
  </cols>
  <sheetData>
    <row r="1" spans="1:6" x14ac:dyDescent="0.2">
      <c r="E1"/>
      <c r="F1" s="121">
        <f ca="1">'BID SUMMARY'!G1</f>
        <v>45950</v>
      </c>
    </row>
    <row r="2" spans="1:6" x14ac:dyDescent="0.2">
      <c r="B2" s="130" t="s">
        <v>95</v>
      </c>
      <c r="C2" s="130"/>
      <c r="D2" s="130"/>
      <c r="E2" s="19" t="s">
        <v>10</v>
      </c>
      <c r="F2" s="7">
        <f>'BID SUMMARY'!G2</f>
        <v>3050.0169999999998</v>
      </c>
    </row>
    <row r="3" spans="1:6" ht="12.75" customHeight="1" x14ac:dyDescent="0.2">
      <c r="B3" s="130"/>
      <c r="C3" s="130"/>
      <c r="D3" s="130"/>
      <c r="E3"/>
    </row>
    <row r="4" spans="1:6" ht="12.75" customHeight="1" x14ac:dyDescent="0.2">
      <c r="B4" s="130"/>
      <c r="C4" s="130"/>
      <c r="D4" s="130"/>
      <c r="E4"/>
    </row>
    <row r="5" spans="1:6" ht="28.5" customHeight="1" x14ac:dyDescent="0.2">
      <c r="B5" s="130"/>
      <c r="C5" s="130"/>
      <c r="D5" s="130"/>
      <c r="E5"/>
    </row>
    <row r="6" spans="1:6" ht="12.75" customHeight="1" x14ac:dyDescent="0.2">
      <c r="B6" s="130"/>
      <c r="C6" s="130"/>
      <c r="D6" s="130"/>
    </row>
    <row r="7" spans="1:6" ht="21.75" customHeight="1" thickBot="1" x14ac:dyDescent="0.25">
      <c r="A7" s="136"/>
      <c r="B7" s="136"/>
      <c r="C7" s="136"/>
      <c r="D7" s="136"/>
      <c r="E7" s="136"/>
      <c r="F7" s="4"/>
    </row>
    <row r="8" spans="1:6" ht="26.25" customHeight="1" thickBot="1" x14ac:dyDescent="0.25">
      <c r="A8" s="118" t="s">
        <v>13</v>
      </c>
      <c r="B8" s="24" t="s">
        <v>14</v>
      </c>
      <c r="C8" s="15" t="s">
        <v>2</v>
      </c>
      <c r="D8" s="16" t="s">
        <v>3</v>
      </c>
      <c r="E8" s="17" t="s">
        <v>15</v>
      </c>
      <c r="F8" s="119" t="s">
        <v>16</v>
      </c>
    </row>
    <row r="9" spans="1:6" ht="15" x14ac:dyDescent="0.35">
      <c r="A9" s="66" t="s">
        <v>101</v>
      </c>
      <c r="B9" s="73"/>
      <c r="C9" s="60"/>
      <c r="D9" s="74"/>
      <c r="E9" s="59"/>
      <c r="F9" s="70"/>
    </row>
    <row r="10" spans="1:6" ht="15" x14ac:dyDescent="0.35">
      <c r="A10" s="75">
        <v>1</v>
      </c>
      <c r="B10" s="94" t="s">
        <v>50</v>
      </c>
      <c r="C10" s="42" t="s">
        <v>27</v>
      </c>
      <c r="D10" s="128">
        <v>9.3699999999999992</v>
      </c>
      <c r="E10" s="123">
        <v>0</v>
      </c>
      <c r="F10" s="72">
        <f>D10*E10</f>
        <v>0</v>
      </c>
    </row>
    <row r="11" spans="1:6" ht="19.5" customHeight="1" x14ac:dyDescent="0.35">
      <c r="A11" s="75">
        <v>2</v>
      </c>
      <c r="B11" s="8" t="s">
        <v>51</v>
      </c>
      <c r="C11" s="9" t="s">
        <v>1</v>
      </c>
      <c r="D11" s="36">
        <v>5432</v>
      </c>
      <c r="E11" s="123">
        <v>0</v>
      </c>
      <c r="F11" s="72">
        <f>D11*E11</f>
        <v>0</v>
      </c>
    </row>
    <row r="12" spans="1:6" ht="19.5" customHeight="1" x14ac:dyDescent="0.35">
      <c r="A12" s="75">
        <v>3</v>
      </c>
      <c r="B12" s="8" t="s">
        <v>84</v>
      </c>
      <c r="C12" s="9" t="s">
        <v>1</v>
      </c>
      <c r="D12" s="36">
        <v>3370</v>
      </c>
      <c r="E12" s="123">
        <v>0</v>
      </c>
      <c r="F12" s="72">
        <f>D12*E12</f>
        <v>0</v>
      </c>
    </row>
    <row r="13" spans="1:6" ht="26.25" customHeight="1" thickBot="1" x14ac:dyDescent="0.25">
      <c r="A13" s="71"/>
      <c r="B13" s="20"/>
      <c r="C13" s="8"/>
      <c r="D13" s="9"/>
      <c r="E13" s="55" t="s">
        <v>72</v>
      </c>
      <c r="F13" s="99">
        <f>SUM(F10:F12)</f>
        <v>0</v>
      </c>
    </row>
    <row r="14" spans="1:6" ht="15" x14ac:dyDescent="0.35">
      <c r="A14" s="109"/>
      <c r="B14" s="73"/>
      <c r="C14" s="60"/>
      <c r="D14" s="74"/>
      <c r="E14" s="59"/>
      <c r="F14" s="59"/>
    </row>
    <row r="15" spans="1:6" ht="19.5" customHeight="1" x14ac:dyDescent="0.35">
      <c r="A15" s="56" t="s">
        <v>11</v>
      </c>
      <c r="B15" s="137" t="s">
        <v>114</v>
      </c>
      <c r="C15" s="137"/>
      <c r="D15" s="137"/>
      <c r="E15" s="137"/>
      <c r="F15" s="18"/>
    </row>
    <row r="16" spans="1:6" ht="54" customHeight="1" x14ac:dyDescent="0.2">
      <c r="A16" s="56" t="s">
        <v>20</v>
      </c>
      <c r="B16" s="144" t="s">
        <v>52</v>
      </c>
      <c r="C16" s="144"/>
      <c r="D16" s="144"/>
      <c r="E16" s="144"/>
      <c r="F16" s="21"/>
    </row>
    <row r="17" spans="1:7" ht="16.5" customHeight="1" x14ac:dyDescent="0.2">
      <c r="A17" s="48" t="s">
        <v>48</v>
      </c>
      <c r="B17" s="137" t="s">
        <v>80</v>
      </c>
      <c r="C17" s="137"/>
      <c r="D17" s="137"/>
      <c r="E17" s="137"/>
      <c r="F17" s="137"/>
      <c r="G17" s="1"/>
    </row>
    <row r="18" spans="1:7" ht="54.75" customHeight="1" x14ac:dyDescent="0.2">
      <c r="A18" s="56" t="s">
        <v>49</v>
      </c>
      <c r="B18" s="137" t="s">
        <v>21</v>
      </c>
      <c r="C18" s="138"/>
      <c r="D18" s="138"/>
      <c r="E18" s="139"/>
      <c r="G18" s="1"/>
    </row>
    <row r="19" spans="1:7" ht="94.5" customHeight="1" x14ac:dyDescent="0.2">
      <c r="A19" s="56" t="s">
        <v>75</v>
      </c>
      <c r="B19" s="131" t="s">
        <v>22</v>
      </c>
      <c r="C19" s="132"/>
      <c r="D19" s="132"/>
      <c r="E19" s="133"/>
      <c r="G19" s="1"/>
    </row>
    <row r="20" spans="1:7" ht="20.100000000000001" customHeight="1" x14ac:dyDescent="0.2">
      <c r="G20" s="1"/>
    </row>
    <row r="21" spans="1:7" ht="20.100000000000001" customHeight="1" x14ac:dyDescent="0.2">
      <c r="E21" s="35" t="s">
        <v>4</v>
      </c>
      <c r="F21" s="124"/>
      <c r="G21" s="1"/>
    </row>
    <row r="22" spans="1:7" ht="21" customHeight="1" x14ac:dyDescent="0.2">
      <c r="E22" s="35" t="s">
        <v>5</v>
      </c>
      <c r="F22" s="125"/>
      <c r="G22" s="1"/>
    </row>
    <row r="23" spans="1:7" ht="23.25" customHeight="1" x14ac:dyDescent="0.2">
      <c r="E23"/>
      <c r="G23" s="1"/>
    </row>
  </sheetData>
  <sheetProtection algorithmName="SHA-512" hashValue="MP4L6FCakZbvUVT7eTazkXNrwvaDkHGDX5MvLPu24pMwnVx8RZqne+HkcJ/YOqMLIheRSjrgFL57/I/FFVs3Ug==" saltValue="7wgybRhuBH8UTtvvfg1Jfw==" spinCount="100000" sheet="1" objects="1" scenarios="1"/>
  <mergeCells count="7">
    <mergeCell ref="B2:D6"/>
    <mergeCell ref="A7:E7"/>
    <mergeCell ref="B18:E18"/>
    <mergeCell ref="B19:E19"/>
    <mergeCell ref="B17:F17"/>
    <mergeCell ref="B16:E16"/>
    <mergeCell ref="B15:E15"/>
  </mergeCells>
  <pageMargins left="0.56000000000000005" right="0.2" top="0.52" bottom="0.25" header="0.5" footer="0.35"/>
  <pageSetup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2"/>
  <sheetViews>
    <sheetView view="pageBreakPreview" zoomScaleNormal="100" zoomScaleSheetLayoutView="100" workbookViewId="0">
      <selection activeCell="D10" sqref="D10:D24"/>
    </sheetView>
  </sheetViews>
  <sheetFormatPr defaultRowHeight="12.75" x14ac:dyDescent="0.2"/>
  <cols>
    <col min="1" max="1" width="10.85546875" customWidth="1"/>
    <col min="2" max="2" width="49" bestFit="1" customWidth="1"/>
    <col min="3" max="3" width="18.85546875" customWidth="1"/>
    <col min="4" max="4" width="12.7109375" customWidth="1"/>
    <col min="5" max="5" width="19.140625" style="3" customWidth="1"/>
    <col min="6" max="6" width="20.85546875" bestFit="1" customWidth="1"/>
    <col min="7" max="7" width="12.28515625" bestFit="1" customWidth="1"/>
  </cols>
  <sheetData>
    <row r="1" spans="1:6" ht="12.75" customHeight="1" x14ac:dyDescent="0.2">
      <c r="E1"/>
      <c r="F1" s="121">
        <f ca="1">'BID SUMMARY'!G1</f>
        <v>45950</v>
      </c>
    </row>
    <row r="2" spans="1:6" ht="12.75" customHeight="1" x14ac:dyDescent="0.2">
      <c r="B2" s="130" t="s">
        <v>96</v>
      </c>
      <c r="C2" s="130"/>
      <c r="D2" s="130"/>
      <c r="E2" s="19" t="s">
        <v>10</v>
      </c>
      <c r="F2" s="7">
        <f>'BID SUMMARY'!G2</f>
        <v>3050.0169999999998</v>
      </c>
    </row>
    <row r="3" spans="1:6" ht="12.75" customHeight="1" x14ac:dyDescent="0.2">
      <c r="B3" s="130"/>
      <c r="C3" s="130"/>
      <c r="D3" s="130"/>
      <c r="E3"/>
    </row>
    <row r="4" spans="1:6" ht="12.75" customHeight="1" x14ac:dyDescent="0.2">
      <c r="B4" s="130"/>
      <c r="C4" s="130"/>
      <c r="D4" s="130"/>
      <c r="E4"/>
    </row>
    <row r="5" spans="1:6" ht="12.75" customHeight="1" x14ac:dyDescent="0.2">
      <c r="B5" s="130"/>
      <c r="C5" s="130"/>
      <c r="D5" s="130"/>
      <c r="E5"/>
    </row>
    <row r="6" spans="1:6" ht="28.5" customHeight="1" x14ac:dyDescent="0.2">
      <c r="B6" s="130"/>
      <c r="C6" s="130"/>
      <c r="D6" s="130"/>
      <c r="E6">
        <v>18292</v>
      </c>
    </row>
    <row r="7" spans="1:6" ht="21.75" customHeight="1" thickBot="1" x14ac:dyDescent="0.25">
      <c r="A7" s="136"/>
      <c r="B7" s="136"/>
      <c r="C7" s="136"/>
      <c r="D7" s="136"/>
      <c r="E7" s="136"/>
      <c r="F7" s="4"/>
    </row>
    <row r="8" spans="1:6" ht="26.25" customHeight="1" thickBot="1" x14ac:dyDescent="0.25">
      <c r="A8" s="118" t="s">
        <v>13</v>
      </c>
      <c r="B8" s="24" t="s">
        <v>14</v>
      </c>
      <c r="C8" s="15" t="s">
        <v>2</v>
      </c>
      <c r="D8" s="16" t="s">
        <v>3</v>
      </c>
      <c r="E8" s="17" t="s">
        <v>15</v>
      </c>
      <c r="F8" s="119" t="s">
        <v>16</v>
      </c>
    </row>
    <row r="9" spans="1:6" ht="19.5" customHeight="1" x14ac:dyDescent="0.35">
      <c r="A9" s="66" t="s">
        <v>101</v>
      </c>
      <c r="B9" s="68"/>
      <c r="C9" s="69"/>
      <c r="D9" s="92"/>
      <c r="E9" s="59"/>
      <c r="F9" s="70"/>
    </row>
    <row r="10" spans="1:6" ht="19.5" customHeight="1" x14ac:dyDescent="0.35">
      <c r="A10" s="71">
        <v>1</v>
      </c>
      <c r="B10" s="46" t="s">
        <v>31</v>
      </c>
      <c r="C10" s="9" t="s">
        <v>6</v>
      </c>
      <c r="D10" s="57">
        <v>1</v>
      </c>
      <c r="E10" s="123">
        <v>0</v>
      </c>
      <c r="F10" s="72">
        <f t="shared" ref="F10:F24" si="0">D10*E10</f>
        <v>0</v>
      </c>
    </row>
    <row r="11" spans="1:6" ht="19.5" customHeight="1" x14ac:dyDescent="0.35">
      <c r="A11" s="71">
        <f>A10+1</f>
        <v>2</v>
      </c>
      <c r="B11" s="45" t="s">
        <v>61</v>
      </c>
      <c r="C11" s="9" t="s">
        <v>1</v>
      </c>
      <c r="D11" s="57">
        <v>4120</v>
      </c>
      <c r="E11" s="123">
        <v>0</v>
      </c>
      <c r="F11" s="72">
        <f t="shared" si="0"/>
        <v>0</v>
      </c>
    </row>
    <row r="12" spans="1:6" ht="19.5" customHeight="1" x14ac:dyDescent="0.35">
      <c r="A12" s="71">
        <f t="shared" ref="A12:A17" si="1">A11+1</f>
        <v>3</v>
      </c>
      <c r="B12" s="45" t="s">
        <v>57</v>
      </c>
      <c r="C12" s="9" t="s">
        <v>1</v>
      </c>
      <c r="D12" s="57">
        <v>317</v>
      </c>
      <c r="E12" s="123">
        <v>0</v>
      </c>
      <c r="F12" s="72">
        <f t="shared" si="0"/>
        <v>0</v>
      </c>
    </row>
    <row r="13" spans="1:6" ht="19.5" customHeight="1" x14ac:dyDescent="0.35">
      <c r="A13" s="71">
        <f>A12+1</f>
        <v>4</v>
      </c>
      <c r="B13" s="45" t="s">
        <v>45</v>
      </c>
      <c r="C13" s="9" t="s">
        <v>7</v>
      </c>
      <c r="D13" s="57">
        <v>96</v>
      </c>
      <c r="E13" s="123">
        <v>0</v>
      </c>
      <c r="F13" s="72">
        <f t="shared" si="0"/>
        <v>0</v>
      </c>
    </row>
    <row r="14" spans="1:6" ht="19.5" customHeight="1" x14ac:dyDescent="0.35">
      <c r="A14" s="71">
        <f t="shared" si="1"/>
        <v>5</v>
      </c>
      <c r="B14" s="45" t="s">
        <v>46</v>
      </c>
      <c r="C14" s="9" t="s">
        <v>8</v>
      </c>
      <c r="D14" s="57">
        <v>20</v>
      </c>
      <c r="E14" s="123">
        <v>0</v>
      </c>
      <c r="F14" s="72">
        <f t="shared" si="0"/>
        <v>0</v>
      </c>
    </row>
    <row r="15" spans="1:6" ht="19.5" customHeight="1" x14ac:dyDescent="0.35">
      <c r="A15" s="71">
        <f t="shared" si="1"/>
        <v>6</v>
      </c>
      <c r="B15" s="53" t="s">
        <v>76</v>
      </c>
      <c r="C15" s="9" t="s">
        <v>0</v>
      </c>
      <c r="D15" s="57">
        <v>5020</v>
      </c>
      <c r="E15" s="123">
        <v>0</v>
      </c>
      <c r="F15" s="72">
        <f t="shared" si="0"/>
        <v>0</v>
      </c>
    </row>
    <row r="16" spans="1:6" ht="19.5" customHeight="1" x14ac:dyDescent="0.35">
      <c r="A16" s="71">
        <f>A15+1</f>
        <v>7</v>
      </c>
      <c r="B16" s="53" t="s">
        <v>109</v>
      </c>
      <c r="C16" s="9" t="s">
        <v>0</v>
      </c>
      <c r="D16" s="57">
        <v>4754</v>
      </c>
      <c r="E16" s="123">
        <v>0</v>
      </c>
      <c r="F16" s="72">
        <f t="shared" si="0"/>
        <v>0</v>
      </c>
    </row>
    <row r="17" spans="1:6" ht="19.5" customHeight="1" x14ac:dyDescent="0.35">
      <c r="A17" s="71">
        <f t="shared" si="1"/>
        <v>8</v>
      </c>
      <c r="B17" s="53" t="s">
        <v>110</v>
      </c>
      <c r="C17" s="9" t="s">
        <v>0</v>
      </c>
      <c r="D17" s="57">
        <v>266</v>
      </c>
      <c r="E17" s="123">
        <v>0</v>
      </c>
      <c r="F17" s="72">
        <f t="shared" ref="F17:F18" si="2">D17*E17</f>
        <v>0</v>
      </c>
    </row>
    <row r="18" spans="1:6" ht="19.5" customHeight="1" x14ac:dyDescent="0.35">
      <c r="A18" s="71">
        <f>A17+1</f>
        <v>9</v>
      </c>
      <c r="B18" s="53" t="s">
        <v>111</v>
      </c>
      <c r="C18" s="9" t="s">
        <v>0</v>
      </c>
      <c r="D18" s="57">
        <v>266</v>
      </c>
      <c r="E18" s="123">
        <v>0</v>
      </c>
      <c r="F18" s="72">
        <f t="shared" si="2"/>
        <v>0</v>
      </c>
    </row>
    <row r="19" spans="1:6" ht="19.5" customHeight="1" x14ac:dyDescent="0.35">
      <c r="A19" s="71">
        <f>A18+1</f>
        <v>10</v>
      </c>
      <c r="B19" s="53" t="s">
        <v>112</v>
      </c>
      <c r="C19" s="9" t="s">
        <v>0</v>
      </c>
      <c r="D19" s="57">
        <v>5020</v>
      </c>
      <c r="E19" s="123">
        <v>0</v>
      </c>
      <c r="F19" s="72">
        <f t="shared" ref="F19" si="3">D19*E19</f>
        <v>0</v>
      </c>
    </row>
    <row r="20" spans="1:6" ht="19.5" customHeight="1" x14ac:dyDescent="0.35">
      <c r="A20" s="71">
        <v>11</v>
      </c>
      <c r="B20" s="53" t="s">
        <v>88</v>
      </c>
      <c r="C20" s="9" t="s">
        <v>7</v>
      </c>
      <c r="D20" s="57">
        <v>2686</v>
      </c>
      <c r="E20" s="123">
        <v>0</v>
      </c>
      <c r="F20" s="72">
        <f t="shared" ref="F20" si="4">D20*E20</f>
        <v>0</v>
      </c>
    </row>
    <row r="21" spans="1:6" ht="19.5" customHeight="1" x14ac:dyDescent="0.35">
      <c r="A21" s="71">
        <v>12</v>
      </c>
      <c r="B21" s="53" t="s">
        <v>58</v>
      </c>
      <c r="C21" s="9" t="s">
        <v>0</v>
      </c>
      <c r="D21" s="57">
        <v>12</v>
      </c>
      <c r="E21" s="123">
        <v>0</v>
      </c>
      <c r="F21" s="72">
        <f t="shared" si="0"/>
        <v>0</v>
      </c>
    </row>
    <row r="22" spans="1:6" ht="19.5" customHeight="1" x14ac:dyDescent="0.35">
      <c r="A22" s="71">
        <v>13</v>
      </c>
      <c r="B22" s="53" t="s">
        <v>65</v>
      </c>
      <c r="C22" s="9" t="s">
        <v>8</v>
      </c>
      <c r="D22" s="57">
        <v>1</v>
      </c>
      <c r="E22" s="123">
        <v>0</v>
      </c>
      <c r="F22" s="72">
        <f>D22*E22</f>
        <v>0</v>
      </c>
    </row>
    <row r="23" spans="1:6" ht="25.5" x14ac:dyDescent="0.35">
      <c r="A23" s="71">
        <v>14</v>
      </c>
      <c r="B23" s="127" t="s">
        <v>67</v>
      </c>
      <c r="C23" s="9" t="s">
        <v>8</v>
      </c>
      <c r="D23" s="57">
        <v>6</v>
      </c>
      <c r="E23" s="123">
        <v>0</v>
      </c>
      <c r="F23" s="72">
        <f>D23*E23</f>
        <v>0</v>
      </c>
    </row>
    <row r="24" spans="1:6" ht="19.5" customHeight="1" x14ac:dyDescent="0.35">
      <c r="A24" s="71">
        <v>15</v>
      </c>
      <c r="B24" s="53" t="s">
        <v>66</v>
      </c>
      <c r="C24" s="9" t="s">
        <v>8</v>
      </c>
      <c r="D24" s="57">
        <v>2</v>
      </c>
      <c r="E24" s="123">
        <v>0</v>
      </c>
      <c r="F24" s="72">
        <f t="shared" si="0"/>
        <v>0</v>
      </c>
    </row>
    <row r="25" spans="1:6" ht="19.5" customHeight="1" x14ac:dyDescent="0.35">
      <c r="A25" s="71"/>
      <c r="B25" s="53"/>
      <c r="C25" s="9"/>
      <c r="D25" s="57"/>
      <c r="E25" s="18"/>
      <c r="F25" s="72"/>
    </row>
    <row r="26" spans="1:6" ht="17.25" customHeight="1" thickBot="1" x14ac:dyDescent="0.4">
      <c r="A26" s="71"/>
      <c r="B26" s="53"/>
      <c r="C26" s="9"/>
      <c r="D26" s="57"/>
      <c r="E26" s="98" t="s">
        <v>72</v>
      </c>
      <c r="F26" s="100">
        <f>SUM(F10:F24)</f>
        <v>0</v>
      </c>
    </row>
    <row r="27" spans="1:6" ht="17.25" customHeight="1" x14ac:dyDescent="0.2">
      <c r="A27" s="104"/>
      <c r="B27" s="110"/>
      <c r="C27" s="69"/>
      <c r="D27" s="92"/>
      <c r="E27" s="111"/>
      <c r="F27" s="111"/>
    </row>
    <row r="28" spans="1:6" ht="54" customHeight="1" x14ac:dyDescent="0.2">
      <c r="A28" s="41" t="s">
        <v>11</v>
      </c>
      <c r="B28" s="137" t="s">
        <v>21</v>
      </c>
      <c r="C28" s="138"/>
      <c r="D28" s="138"/>
      <c r="E28" s="139"/>
    </row>
    <row r="29" spans="1:6" ht="79.5" customHeight="1" x14ac:dyDescent="0.2">
      <c r="A29" s="40" t="s">
        <v>20</v>
      </c>
      <c r="B29" s="131" t="s">
        <v>22</v>
      </c>
      <c r="C29" s="132"/>
      <c r="D29" s="132"/>
      <c r="E29" s="133"/>
    </row>
    <row r="30" spans="1:6" x14ac:dyDescent="0.2">
      <c r="E30"/>
    </row>
    <row r="31" spans="1:6" x14ac:dyDescent="0.2">
      <c r="E31" s="35" t="s">
        <v>4</v>
      </c>
      <c r="F31" s="124"/>
    </row>
    <row r="32" spans="1:6" x14ac:dyDescent="0.2">
      <c r="E32" s="35" t="s">
        <v>5</v>
      </c>
      <c r="F32" s="125"/>
    </row>
  </sheetData>
  <sheetProtection algorithmName="SHA-512" hashValue="C4Q/14hTbOkrpf3zmJeIdI5SPPOBokH1qnCFZ8xUwiLZvRG1cAZOqhmZhEUKsGPeKTXtpgyFTgUQpqkKxafnJQ==" saltValue="5tGgsAc3N9pe6aVnnnG3iA==" spinCount="100000" sheet="1" objects="1" scenarios="1"/>
  <mergeCells count="4">
    <mergeCell ref="B2:D6"/>
    <mergeCell ref="B29:E29"/>
    <mergeCell ref="B28:E28"/>
    <mergeCell ref="A7:E7"/>
  </mergeCells>
  <pageMargins left="0.56000000000000005" right="0.2" top="0.52" bottom="0.25" header="0.5" footer="0.35"/>
  <pageSetup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3"/>
  <sheetViews>
    <sheetView view="pageBreakPreview" zoomScaleNormal="100" zoomScaleSheetLayoutView="100" workbookViewId="0">
      <selection activeCell="D14" sqref="D14"/>
    </sheetView>
  </sheetViews>
  <sheetFormatPr defaultRowHeight="12.75" x14ac:dyDescent="0.2"/>
  <cols>
    <col min="1" max="1" width="10.85546875" customWidth="1"/>
    <col min="2" max="2" width="43.5703125" bestFit="1" customWidth="1"/>
    <col min="3" max="3" width="18.85546875" customWidth="1"/>
    <col min="4" max="4" width="12.7109375" customWidth="1"/>
    <col min="5" max="5" width="19.140625" style="3" customWidth="1"/>
    <col min="6" max="6" width="20.85546875" bestFit="1" customWidth="1"/>
    <col min="7" max="7" width="12.28515625" bestFit="1" customWidth="1"/>
  </cols>
  <sheetData>
    <row r="1" spans="1:6" x14ac:dyDescent="0.2">
      <c r="E1"/>
      <c r="F1" s="121">
        <f ca="1">'BID SUMMARY'!G1</f>
        <v>45950</v>
      </c>
    </row>
    <row r="2" spans="1:6" x14ac:dyDescent="0.2">
      <c r="B2" s="130" t="s">
        <v>97</v>
      </c>
      <c r="C2" s="130"/>
      <c r="D2" s="130"/>
      <c r="E2" s="19" t="s">
        <v>10</v>
      </c>
      <c r="F2" s="52">
        <f>'BID SUMMARY'!G2</f>
        <v>3050.0169999999998</v>
      </c>
    </row>
    <row r="3" spans="1:6" ht="12.75" customHeight="1" x14ac:dyDescent="0.2">
      <c r="B3" s="130"/>
      <c r="C3" s="130"/>
      <c r="D3" s="130"/>
      <c r="E3"/>
    </row>
    <row r="4" spans="1:6" ht="12.75" customHeight="1" x14ac:dyDescent="0.2">
      <c r="B4" s="130"/>
      <c r="C4" s="130"/>
      <c r="D4" s="130"/>
      <c r="E4"/>
    </row>
    <row r="5" spans="1:6" ht="12.75" customHeight="1" x14ac:dyDescent="0.2">
      <c r="B5" s="130"/>
      <c r="C5" s="130"/>
      <c r="D5" s="130"/>
      <c r="E5"/>
    </row>
    <row r="6" spans="1:6" ht="28.5" customHeight="1" x14ac:dyDescent="0.2">
      <c r="B6" s="130"/>
      <c r="C6" s="130"/>
      <c r="D6" s="130"/>
      <c r="E6"/>
    </row>
    <row r="7" spans="1:6" ht="21.75" customHeight="1" thickBot="1" x14ac:dyDescent="0.25">
      <c r="A7" s="136"/>
      <c r="B7" s="136"/>
      <c r="C7" s="136"/>
      <c r="D7" s="136"/>
      <c r="E7" s="136"/>
      <c r="F7" s="4"/>
    </row>
    <row r="8" spans="1:6" ht="26.25" customHeight="1" thickBot="1" x14ac:dyDescent="0.25">
      <c r="A8" s="118" t="s">
        <v>13</v>
      </c>
      <c r="B8" s="24" t="s">
        <v>14</v>
      </c>
      <c r="C8" s="15" t="s">
        <v>2</v>
      </c>
      <c r="D8" s="16" t="s">
        <v>3</v>
      </c>
      <c r="E8" s="17" t="s">
        <v>15</v>
      </c>
      <c r="F8" s="119" t="s">
        <v>16</v>
      </c>
    </row>
    <row r="9" spans="1:6" ht="19.5" customHeight="1" x14ac:dyDescent="0.35">
      <c r="A9" s="66" t="s">
        <v>101</v>
      </c>
      <c r="B9" s="68"/>
      <c r="C9" s="69"/>
      <c r="D9" s="92"/>
      <c r="E9" s="59"/>
      <c r="F9" s="70"/>
    </row>
    <row r="10" spans="1:6" ht="19.5" customHeight="1" x14ac:dyDescent="0.35">
      <c r="A10" s="71">
        <v>1</v>
      </c>
      <c r="B10" s="53" t="s">
        <v>98</v>
      </c>
      <c r="C10" s="9" t="s">
        <v>8</v>
      </c>
      <c r="D10" s="57">
        <v>1</v>
      </c>
      <c r="E10" s="123">
        <v>0</v>
      </c>
      <c r="F10" s="72">
        <f t="shared" ref="F10:F14" si="0">D10*E10</f>
        <v>0</v>
      </c>
    </row>
    <row r="11" spans="1:6" ht="19.5" customHeight="1" x14ac:dyDescent="0.35">
      <c r="A11" s="71">
        <v>2</v>
      </c>
      <c r="B11" s="53" t="s">
        <v>99</v>
      </c>
      <c r="C11" s="9" t="s">
        <v>1</v>
      </c>
      <c r="D11" s="57">
        <v>16</v>
      </c>
      <c r="E11" s="123">
        <v>0</v>
      </c>
      <c r="F11" s="72">
        <f t="shared" ref="F11" si="1">D11*E11</f>
        <v>0</v>
      </c>
    </row>
    <row r="12" spans="1:6" ht="19.5" customHeight="1" x14ac:dyDescent="0.35">
      <c r="A12" s="71">
        <v>3</v>
      </c>
      <c r="B12" s="53" t="s">
        <v>56</v>
      </c>
      <c r="C12" s="9" t="s">
        <v>0</v>
      </c>
      <c r="D12" s="57">
        <v>8</v>
      </c>
      <c r="E12" s="123">
        <v>0</v>
      </c>
      <c r="F12" s="72">
        <f t="shared" si="0"/>
        <v>0</v>
      </c>
    </row>
    <row r="13" spans="1:6" ht="19.5" customHeight="1" x14ac:dyDescent="0.35">
      <c r="A13" s="71">
        <v>4</v>
      </c>
      <c r="B13" s="53" t="s">
        <v>69</v>
      </c>
      <c r="C13" s="9" t="s">
        <v>0</v>
      </c>
      <c r="D13" s="57">
        <v>135</v>
      </c>
      <c r="E13" s="123">
        <v>0</v>
      </c>
      <c r="F13" s="72">
        <f t="shared" si="0"/>
        <v>0</v>
      </c>
    </row>
    <row r="14" spans="1:6" ht="19.5" customHeight="1" x14ac:dyDescent="0.35">
      <c r="A14" s="71">
        <f t="shared" ref="A14:A15" si="2">A13+1</f>
        <v>5</v>
      </c>
      <c r="B14" s="53" t="s">
        <v>77</v>
      </c>
      <c r="C14" s="9" t="s">
        <v>0</v>
      </c>
      <c r="D14" s="57">
        <v>12</v>
      </c>
      <c r="E14" s="123">
        <v>0</v>
      </c>
      <c r="F14" s="72">
        <f t="shared" si="0"/>
        <v>0</v>
      </c>
    </row>
    <row r="15" spans="1:6" ht="19.5" customHeight="1" x14ac:dyDescent="0.35">
      <c r="A15" s="71">
        <f t="shared" si="2"/>
        <v>6</v>
      </c>
      <c r="B15" s="53" t="s">
        <v>100</v>
      </c>
      <c r="C15" s="9" t="s">
        <v>7</v>
      </c>
      <c r="D15" s="57">
        <v>11</v>
      </c>
      <c r="E15" s="123">
        <v>0</v>
      </c>
      <c r="F15" s="72">
        <f t="shared" ref="F15" si="3">D15*E15</f>
        <v>0</v>
      </c>
    </row>
    <row r="16" spans="1:6" ht="19.5" customHeight="1" x14ac:dyDescent="0.35">
      <c r="A16" s="71"/>
      <c r="B16" s="53"/>
      <c r="C16" s="9"/>
      <c r="D16" s="57"/>
      <c r="E16" s="18"/>
      <c r="F16" s="72"/>
    </row>
    <row r="17" spans="1:6" ht="17.25" customHeight="1" thickBot="1" x14ac:dyDescent="0.4">
      <c r="A17" s="71"/>
      <c r="B17" s="53"/>
      <c r="C17" s="9"/>
      <c r="D17" s="57"/>
      <c r="E17" s="98" t="s">
        <v>72</v>
      </c>
      <c r="F17" s="100">
        <f>SUM(F10:F15)</f>
        <v>0</v>
      </c>
    </row>
    <row r="18" spans="1:6" ht="19.5" customHeight="1" x14ac:dyDescent="0.35">
      <c r="A18" s="104"/>
      <c r="B18" s="110"/>
      <c r="C18" s="69"/>
      <c r="D18" s="92"/>
      <c r="E18" s="59"/>
      <c r="F18" s="59"/>
    </row>
    <row r="19" spans="1:6" ht="54" customHeight="1" x14ac:dyDescent="0.2">
      <c r="A19" s="41" t="s">
        <v>11</v>
      </c>
      <c r="B19" s="137" t="s">
        <v>21</v>
      </c>
      <c r="C19" s="138"/>
      <c r="D19" s="138"/>
      <c r="E19" s="139"/>
    </row>
    <row r="20" spans="1:6" ht="89.25" customHeight="1" x14ac:dyDescent="0.2">
      <c r="A20" s="40" t="s">
        <v>20</v>
      </c>
      <c r="B20" s="131" t="s">
        <v>22</v>
      </c>
      <c r="C20" s="132"/>
      <c r="D20" s="132"/>
      <c r="E20" s="133"/>
    </row>
    <row r="21" spans="1:6" x14ac:dyDescent="0.2">
      <c r="E21"/>
    </row>
    <row r="22" spans="1:6" x14ac:dyDescent="0.2">
      <c r="E22" s="35" t="s">
        <v>4</v>
      </c>
      <c r="F22" s="124"/>
    </row>
    <row r="23" spans="1:6" x14ac:dyDescent="0.2">
      <c r="E23" s="35" t="s">
        <v>5</v>
      </c>
      <c r="F23" s="125"/>
    </row>
  </sheetData>
  <sheetProtection algorithmName="SHA-512" hashValue="I/a1ikro9rJeQUlgFTBtMLi7owGWMu+pN1lMHZ8VywwteMP1MAjT/PdiyrLTnMcNfU8og7NiP3t8jySejECmNQ==" saltValue="vywIRA6EK75kYK3YrgsCZQ==" spinCount="100000" sheet="1" objects="1" scenarios="1"/>
  <mergeCells count="4">
    <mergeCell ref="B2:D6"/>
    <mergeCell ref="A7:E7"/>
    <mergeCell ref="B19:E19"/>
    <mergeCell ref="B20:E20"/>
  </mergeCells>
  <pageMargins left="0.56000000000000005" right="0.2" top="0.52" bottom="0.25" header="0.5" footer="0.35"/>
  <pageSetup scale="6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0"/>
  <sheetViews>
    <sheetView tabSelected="1" view="pageBreakPreview" zoomScaleNormal="100" zoomScaleSheetLayoutView="100" workbookViewId="0">
      <selection activeCell="D17" sqref="D17"/>
    </sheetView>
  </sheetViews>
  <sheetFormatPr defaultRowHeight="12.75" x14ac:dyDescent="0.2"/>
  <cols>
    <col min="1" max="1" width="10.140625" bestFit="1" customWidth="1"/>
    <col min="2" max="2" width="43.7109375" customWidth="1"/>
    <col min="3" max="3" width="22.140625" customWidth="1"/>
    <col min="4" max="4" width="14.85546875" customWidth="1"/>
    <col min="5" max="5" width="18.85546875" style="3" customWidth="1"/>
    <col min="6" max="6" width="20.85546875" bestFit="1" customWidth="1"/>
    <col min="7" max="7" width="12.28515625" bestFit="1" customWidth="1"/>
  </cols>
  <sheetData>
    <row r="1" spans="1:8" x14ac:dyDescent="0.2">
      <c r="E1"/>
      <c r="F1" s="121">
        <f ca="1">'BID SUMMARY'!G1</f>
        <v>45950</v>
      </c>
    </row>
    <row r="2" spans="1:8" x14ac:dyDescent="0.2">
      <c r="B2" s="130" t="s">
        <v>106</v>
      </c>
      <c r="C2" s="130"/>
      <c r="D2" s="130"/>
      <c r="E2" s="19" t="s">
        <v>10</v>
      </c>
      <c r="F2" s="7">
        <f>'BID SUMMARY'!G2</f>
        <v>3050.0169999999998</v>
      </c>
    </row>
    <row r="3" spans="1:8" ht="12.75" customHeight="1" x14ac:dyDescent="0.2">
      <c r="B3" s="130"/>
      <c r="C3" s="130"/>
      <c r="D3" s="130"/>
      <c r="E3"/>
    </row>
    <row r="4" spans="1:8" ht="12.75" customHeight="1" x14ac:dyDescent="0.2">
      <c r="B4" s="130"/>
      <c r="C4" s="130"/>
      <c r="D4" s="130"/>
      <c r="E4"/>
    </row>
    <row r="5" spans="1:8" ht="28.5" customHeight="1" x14ac:dyDescent="0.2">
      <c r="B5" s="130"/>
      <c r="C5" s="130"/>
      <c r="D5" s="130"/>
      <c r="E5"/>
    </row>
    <row r="6" spans="1:8" x14ac:dyDescent="0.2">
      <c r="B6" s="130"/>
      <c r="C6" s="130"/>
      <c r="D6" s="130"/>
    </row>
    <row r="7" spans="1:8" ht="24.75" customHeight="1" thickBot="1" x14ac:dyDescent="0.25">
      <c r="A7" s="136"/>
      <c r="B7" s="136"/>
      <c r="C7" s="136"/>
      <c r="D7" s="136"/>
      <c r="E7" s="136"/>
      <c r="F7" s="4"/>
    </row>
    <row r="8" spans="1:8" ht="26.25" customHeight="1" thickBot="1" x14ac:dyDescent="0.25">
      <c r="A8" s="118" t="s">
        <v>13</v>
      </c>
      <c r="B8" s="24" t="s">
        <v>14</v>
      </c>
      <c r="C8" s="15" t="s">
        <v>2</v>
      </c>
      <c r="D8" s="16" t="s">
        <v>3</v>
      </c>
      <c r="E8" s="17" t="s">
        <v>15</v>
      </c>
      <c r="F8" s="119" t="s">
        <v>16</v>
      </c>
    </row>
    <row r="9" spans="1:8" ht="19.5" customHeight="1" x14ac:dyDescent="0.35">
      <c r="A9" s="66" t="s">
        <v>101</v>
      </c>
      <c r="B9" s="101"/>
      <c r="C9" s="102"/>
      <c r="D9" s="103"/>
      <c r="E9" s="59"/>
      <c r="F9" s="70"/>
    </row>
    <row r="10" spans="1:8" ht="19.5" customHeight="1" x14ac:dyDescent="0.35">
      <c r="A10" s="76">
        <v>1</v>
      </c>
      <c r="B10" s="77" t="s">
        <v>40</v>
      </c>
      <c r="C10" s="78" t="s">
        <v>8</v>
      </c>
      <c r="D10" s="149">
        <v>2</v>
      </c>
      <c r="E10" s="123">
        <v>0</v>
      </c>
      <c r="F10" s="72">
        <f t="shared" ref="F10:F12" si="0">D10*E10</f>
        <v>0</v>
      </c>
    </row>
    <row r="11" spans="1:8" ht="19.5" customHeight="1" x14ac:dyDescent="0.35">
      <c r="A11" s="76">
        <v>2</v>
      </c>
      <c r="B11" s="77" t="s">
        <v>33</v>
      </c>
      <c r="C11" s="78" t="s">
        <v>7</v>
      </c>
      <c r="D11" s="149">
        <v>1230</v>
      </c>
      <c r="E11" s="123">
        <v>0</v>
      </c>
      <c r="F11" s="72">
        <f t="shared" si="0"/>
        <v>0</v>
      </c>
    </row>
    <row r="12" spans="1:8" ht="19.5" customHeight="1" x14ac:dyDescent="0.35">
      <c r="A12" s="76">
        <v>3</v>
      </c>
      <c r="B12" s="77" t="s">
        <v>90</v>
      </c>
      <c r="C12" s="78" t="s">
        <v>7</v>
      </c>
      <c r="D12" s="149">
        <v>1230</v>
      </c>
      <c r="E12" s="123">
        <v>0</v>
      </c>
      <c r="F12" s="72">
        <f t="shared" si="0"/>
        <v>0</v>
      </c>
    </row>
    <row r="13" spans="1:8" ht="19.5" customHeight="1" x14ac:dyDescent="0.35">
      <c r="A13" s="76">
        <v>4</v>
      </c>
      <c r="B13" s="77" t="s">
        <v>47</v>
      </c>
      <c r="C13" s="78" t="s">
        <v>9</v>
      </c>
      <c r="D13" s="150">
        <v>0.54</v>
      </c>
      <c r="E13" s="123">
        <v>0</v>
      </c>
      <c r="F13" s="72">
        <f t="shared" ref="F13:F17" si="1">D13*E13</f>
        <v>0</v>
      </c>
    </row>
    <row r="14" spans="1:8" ht="19.5" customHeight="1" x14ac:dyDescent="0.35">
      <c r="A14" s="76">
        <v>5</v>
      </c>
      <c r="B14" s="77" t="s">
        <v>78</v>
      </c>
      <c r="C14" s="78" t="s">
        <v>8</v>
      </c>
      <c r="D14" s="149">
        <v>27</v>
      </c>
      <c r="E14" s="123">
        <v>0</v>
      </c>
      <c r="F14" s="72">
        <f t="shared" si="1"/>
        <v>0</v>
      </c>
    </row>
    <row r="15" spans="1:8" ht="19.5" customHeight="1" x14ac:dyDescent="0.35">
      <c r="A15" s="76">
        <v>6</v>
      </c>
      <c r="B15" s="77" t="s">
        <v>79</v>
      </c>
      <c r="C15" s="78" t="s">
        <v>8</v>
      </c>
      <c r="D15" s="151">
        <v>23</v>
      </c>
      <c r="E15" s="123">
        <v>0</v>
      </c>
      <c r="F15" s="72">
        <f t="shared" si="1"/>
        <v>0</v>
      </c>
      <c r="H15" s="91"/>
    </row>
    <row r="16" spans="1:8" ht="19.5" customHeight="1" x14ac:dyDescent="0.35">
      <c r="A16" s="76">
        <v>7</v>
      </c>
      <c r="B16" s="79" t="s">
        <v>62</v>
      </c>
      <c r="C16" s="78" t="s">
        <v>8</v>
      </c>
      <c r="D16" s="149">
        <v>50</v>
      </c>
      <c r="E16" s="123">
        <v>0</v>
      </c>
      <c r="F16" s="72">
        <f>D16*E16</f>
        <v>0</v>
      </c>
      <c r="H16" s="91"/>
    </row>
    <row r="17" spans="1:6" ht="19.5" customHeight="1" x14ac:dyDescent="0.35">
      <c r="A17" s="76">
        <v>8</v>
      </c>
      <c r="B17" s="77" t="s">
        <v>34</v>
      </c>
      <c r="C17" s="78" t="s">
        <v>8</v>
      </c>
      <c r="D17" s="149">
        <v>2</v>
      </c>
      <c r="E17" s="123">
        <v>0</v>
      </c>
      <c r="F17" s="72">
        <f t="shared" si="1"/>
        <v>0</v>
      </c>
    </row>
    <row r="18" spans="1:6" ht="19.5" customHeight="1" x14ac:dyDescent="0.35">
      <c r="A18" s="76">
        <v>9</v>
      </c>
      <c r="B18" s="79" t="s">
        <v>63</v>
      </c>
      <c r="C18" s="78" t="s">
        <v>8</v>
      </c>
      <c r="D18" s="149">
        <v>2</v>
      </c>
      <c r="E18" s="123">
        <v>0</v>
      </c>
      <c r="F18" s="72">
        <f>D18*E18</f>
        <v>0</v>
      </c>
    </row>
    <row r="19" spans="1:6" ht="19.5" customHeight="1" x14ac:dyDescent="0.35">
      <c r="A19" s="76">
        <v>10</v>
      </c>
      <c r="B19" s="79" t="s">
        <v>35</v>
      </c>
      <c r="C19" s="78" t="s">
        <v>8</v>
      </c>
      <c r="D19" s="149">
        <v>1</v>
      </c>
      <c r="E19" s="123">
        <v>0</v>
      </c>
      <c r="F19" s="72">
        <f>D19*E19</f>
        <v>0</v>
      </c>
    </row>
    <row r="20" spans="1:6" ht="19.5" customHeight="1" x14ac:dyDescent="0.35">
      <c r="A20" s="76"/>
      <c r="B20" s="79"/>
      <c r="C20" s="78"/>
      <c r="D20" s="90"/>
      <c r="E20" s="18"/>
      <c r="F20" s="72"/>
    </row>
    <row r="21" spans="1:6" ht="19.5" customHeight="1" thickBot="1" x14ac:dyDescent="0.4">
      <c r="A21" s="71"/>
      <c r="B21" s="79"/>
      <c r="C21" s="78"/>
      <c r="D21" s="57"/>
      <c r="E21" s="98" t="s">
        <v>72</v>
      </c>
      <c r="F21" s="72">
        <f>SUM(F10:F18)</f>
        <v>0</v>
      </c>
    </row>
    <row r="22" spans="1:6" ht="19.5" customHeight="1" x14ac:dyDescent="0.35">
      <c r="A22" s="69"/>
      <c r="B22" s="112"/>
      <c r="C22" s="102"/>
      <c r="D22" s="103"/>
      <c r="E22" s="59"/>
      <c r="F22" s="59"/>
    </row>
    <row r="23" spans="1:6" x14ac:dyDescent="0.2">
      <c r="A23" s="51" t="s">
        <v>11</v>
      </c>
      <c r="B23" s="5" t="s">
        <v>37</v>
      </c>
      <c r="E23" s="44"/>
    </row>
    <row r="24" spans="1:6" x14ac:dyDescent="0.2">
      <c r="A24" s="51" t="s">
        <v>20</v>
      </c>
      <c r="B24" s="5" t="s">
        <v>38</v>
      </c>
      <c r="C24" s="44"/>
      <c r="D24" s="44"/>
      <c r="E24" s="44"/>
    </row>
    <row r="25" spans="1:6" ht="51.75" customHeight="1" x14ac:dyDescent="0.2">
      <c r="A25" s="41" t="s">
        <v>48</v>
      </c>
      <c r="B25" s="137" t="s">
        <v>21</v>
      </c>
      <c r="C25" s="137"/>
      <c r="D25" s="137"/>
      <c r="E25" s="137"/>
    </row>
    <row r="26" spans="1:6" ht="79.5" customHeight="1" x14ac:dyDescent="0.2">
      <c r="A26" s="41" t="s">
        <v>49</v>
      </c>
      <c r="B26" s="131" t="s">
        <v>22</v>
      </c>
      <c r="C26" s="131"/>
      <c r="D26" s="131"/>
      <c r="E26" s="131"/>
    </row>
    <row r="28" spans="1:6" x14ac:dyDescent="0.2">
      <c r="E28" s="35" t="s">
        <v>4</v>
      </c>
      <c r="F28" s="124"/>
    </row>
    <row r="29" spans="1:6" x14ac:dyDescent="0.2">
      <c r="E29" s="35" t="s">
        <v>5</v>
      </c>
      <c r="F29" s="125"/>
    </row>
    <row r="30" spans="1:6" x14ac:dyDescent="0.2">
      <c r="E30"/>
    </row>
  </sheetData>
  <sheetProtection algorithmName="SHA-512" hashValue="KBdueDf8bmaAQyRdKAhp3Exz3O5FYHVwnQnhhUxI3qcMggRhAzE7KsUCgV04LItvnHAVacQuR9yYp9dUKeoBiA==" saltValue="/8Gi8IKEFH/3Gv1WU+9WCA==" spinCount="100000" sheet="1" objects="1" scenarios="1"/>
  <mergeCells count="4">
    <mergeCell ref="B26:E26"/>
    <mergeCell ref="B25:E25"/>
    <mergeCell ref="A7:E7"/>
    <mergeCell ref="B2:D6"/>
  </mergeCells>
  <pageMargins left="0.56000000000000005" right="0.2" top="0.52" bottom="0.25" header="0.5" footer="0.35"/>
  <pageSetup scale="6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32"/>
  <sheetViews>
    <sheetView view="pageBreakPreview" zoomScaleNormal="100" zoomScaleSheetLayoutView="100" workbookViewId="0">
      <selection activeCell="D19" sqref="D19"/>
    </sheetView>
  </sheetViews>
  <sheetFormatPr defaultRowHeight="12.75" x14ac:dyDescent="0.2"/>
  <cols>
    <col min="1" max="1" width="10.140625" bestFit="1" customWidth="1"/>
    <col min="2" max="2" width="40.85546875" customWidth="1"/>
    <col min="3" max="3" width="18.28515625" bestFit="1" customWidth="1"/>
    <col min="4" max="4" width="21.5703125" bestFit="1" customWidth="1"/>
    <col min="5" max="5" width="24.140625" style="3" customWidth="1"/>
    <col min="6" max="6" width="22.28515625" customWidth="1"/>
    <col min="7" max="7" width="12.28515625" bestFit="1" customWidth="1"/>
  </cols>
  <sheetData>
    <row r="1" spans="1:6" x14ac:dyDescent="0.2">
      <c r="E1"/>
      <c r="F1" s="121">
        <f ca="1">'BID SUMMARY'!G1</f>
        <v>45950</v>
      </c>
    </row>
    <row r="2" spans="1:6" x14ac:dyDescent="0.2">
      <c r="B2" s="130" t="s">
        <v>104</v>
      </c>
      <c r="C2" s="130"/>
      <c r="D2" s="130"/>
      <c r="E2" s="19" t="s">
        <v>10</v>
      </c>
      <c r="F2" s="7">
        <f>'BID SUMMARY'!G2</f>
        <v>3050.0169999999998</v>
      </c>
    </row>
    <row r="3" spans="1:6" ht="12.75" customHeight="1" x14ac:dyDescent="0.2">
      <c r="B3" s="130"/>
      <c r="C3" s="130"/>
      <c r="D3" s="130"/>
      <c r="E3"/>
    </row>
    <row r="4" spans="1:6" ht="12.75" customHeight="1" x14ac:dyDescent="0.2">
      <c r="B4" s="130"/>
      <c r="C4" s="130"/>
      <c r="D4" s="130"/>
      <c r="E4"/>
    </row>
    <row r="5" spans="1:6" ht="28.5" customHeight="1" x14ac:dyDescent="0.2">
      <c r="B5" s="130"/>
      <c r="C5" s="130"/>
      <c r="D5" s="130"/>
      <c r="E5"/>
    </row>
    <row r="6" spans="1:6" x14ac:dyDescent="0.2">
      <c r="B6" s="130"/>
      <c r="C6" s="130"/>
      <c r="D6" s="130"/>
    </row>
    <row r="7" spans="1:6" ht="21.75" customHeight="1" thickBot="1" x14ac:dyDescent="0.25">
      <c r="A7" s="136"/>
      <c r="B7" s="136"/>
      <c r="C7" s="136"/>
      <c r="D7" s="136"/>
      <c r="E7" s="136"/>
      <c r="F7" s="4"/>
    </row>
    <row r="8" spans="1:6" ht="26.25" customHeight="1" thickBot="1" x14ac:dyDescent="0.25">
      <c r="A8" s="118" t="s">
        <v>13</v>
      </c>
      <c r="B8" s="24" t="s">
        <v>14</v>
      </c>
      <c r="C8" s="15" t="s">
        <v>2</v>
      </c>
      <c r="D8" s="16" t="s">
        <v>3</v>
      </c>
      <c r="E8" s="17" t="s">
        <v>15</v>
      </c>
      <c r="F8" s="119" t="s">
        <v>16</v>
      </c>
    </row>
    <row r="9" spans="1:6" ht="17.25" customHeight="1" x14ac:dyDescent="0.2">
      <c r="A9" s="96" t="s">
        <v>101</v>
      </c>
      <c r="B9" s="80"/>
      <c r="C9" s="81"/>
      <c r="D9" s="82"/>
      <c r="E9" s="81"/>
      <c r="F9" s="83"/>
    </row>
    <row r="10" spans="1:6" ht="19.5" customHeight="1" x14ac:dyDescent="0.35">
      <c r="A10" s="84">
        <v>1</v>
      </c>
      <c r="B10" s="46" t="s">
        <v>44</v>
      </c>
      <c r="C10" s="9"/>
      <c r="D10" s="49"/>
      <c r="E10" s="18"/>
      <c r="F10" s="72"/>
    </row>
    <row r="11" spans="1:6" ht="19.5" customHeight="1" x14ac:dyDescent="0.35">
      <c r="A11" s="84"/>
      <c r="B11" s="46" t="s">
        <v>102</v>
      </c>
      <c r="C11" s="9" t="s">
        <v>7</v>
      </c>
      <c r="D11" s="147">
        <v>66</v>
      </c>
      <c r="E11" s="123">
        <v>0</v>
      </c>
      <c r="F11" s="72">
        <f t="shared" ref="F11:F12" si="0">D11*E11</f>
        <v>0</v>
      </c>
    </row>
    <row r="12" spans="1:6" ht="19.5" customHeight="1" x14ac:dyDescent="0.35">
      <c r="A12" s="84"/>
      <c r="B12" s="46" t="s">
        <v>81</v>
      </c>
      <c r="C12" s="9" t="s">
        <v>7</v>
      </c>
      <c r="D12" s="148">
        <v>760</v>
      </c>
      <c r="E12" s="123">
        <v>0</v>
      </c>
      <c r="F12" s="72">
        <f t="shared" si="0"/>
        <v>0</v>
      </c>
    </row>
    <row r="13" spans="1:6" ht="19.5" customHeight="1" x14ac:dyDescent="0.35">
      <c r="A13" s="84"/>
      <c r="B13" s="46" t="s">
        <v>91</v>
      </c>
      <c r="C13" s="9" t="s">
        <v>7</v>
      </c>
      <c r="D13" s="147">
        <v>249</v>
      </c>
      <c r="E13" s="123">
        <v>0</v>
      </c>
      <c r="F13" s="72">
        <f t="shared" ref="F13:F14" si="1">D13*E13</f>
        <v>0</v>
      </c>
    </row>
    <row r="14" spans="1:6" ht="19.5" customHeight="1" x14ac:dyDescent="0.35">
      <c r="A14" s="84"/>
      <c r="B14" s="46" t="s">
        <v>103</v>
      </c>
      <c r="C14" s="9" t="s">
        <v>7</v>
      </c>
      <c r="D14" s="148">
        <v>120</v>
      </c>
      <c r="E14" s="123">
        <v>0</v>
      </c>
      <c r="F14" s="72">
        <f t="shared" si="1"/>
        <v>0</v>
      </c>
    </row>
    <row r="15" spans="1:6" ht="19.5" customHeight="1" x14ac:dyDescent="0.35">
      <c r="A15" s="84">
        <v>2</v>
      </c>
      <c r="B15" s="46" t="s">
        <v>28</v>
      </c>
      <c r="C15" s="86" t="s">
        <v>8</v>
      </c>
      <c r="D15" s="147">
        <v>4</v>
      </c>
      <c r="E15" s="123">
        <v>0</v>
      </c>
      <c r="F15" s="72">
        <f t="shared" ref="F15:F21" si="2">D15*E15</f>
        <v>0</v>
      </c>
    </row>
    <row r="16" spans="1:6" ht="19.5" customHeight="1" x14ac:dyDescent="0.35">
      <c r="A16" s="84">
        <v>3</v>
      </c>
      <c r="B16" s="46" t="s">
        <v>29</v>
      </c>
      <c r="C16" s="86" t="s">
        <v>24</v>
      </c>
      <c r="D16" s="147">
        <v>21</v>
      </c>
      <c r="E16" s="123">
        <v>0</v>
      </c>
      <c r="F16" s="72">
        <f t="shared" si="2"/>
        <v>0</v>
      </c>
    </row>
    <row r="17" spans="1:7" ht="19.5" customHeight="1" x14ac:dyDescent="0.35">
      <c r="A17" s="84">
        <v>4</v>
      </c>
      <c r="B17" s="46" t="s">
        <v>89</v>
      </c>
      <c r="C17" s="86" t="s">
        <v>7</v>
      </c>
      <c r="D17" s="148">
        <v>1869</v>
      </c>
      <c r="E17" s="123">
        <v>0</v>
      </c>
      <c r="F17" s="72">
        <f t="shared" si="2"/>
        <v>0</v>
      </c>
    </row>
    <row r="18" spans="1:7" ht="19.5" customHeight="1" x14ac:dyDescent="0.35">
      <c r="A18" s="84">
        <v>5</v>
      </c>
      <c r="B18" s="46" t="s">
        <v>92</v>
      </c>
      <c r="C18" s="86" t="s">
        <v>7</v>
      </c>
      <c r="D18" s="148">
        <v>130</v>
      </c>
      <c r="E18" s="123">
        <v>0</v>
      </c>
      <c r="F18" s="72">
        <f t="shared" ref="F18" si="3">D18*E18</f>
        <v>0</v>
      </c>
    </row>
    <row r="19" spans="1:7" ht="19.5" customHeight="1" x14ac:dyDescent="0.35">
      <c r="A19" s="84">
        <v>6</v>
      </c>
      <c r="B19" s="46" t="s">
        <v>87</v>
      </c>
      <c r="C19" s="52" t="s">
        <v>8</v>
      </c>
      <c r="D19" s="148">
        <v>50</v>
      </c>
      <c r="E19" s="123">
        <v>0</v>
      </c>
      <c r="F19" s="72">
        <f t="shared" ref="F19" si="4">D19*E19</f>
        <v>0</v>
      </c>
    </row>
    <row r="20" spans="1:7" ht="19.5" customHeight="1" x14ac:dyDescent="0.35">
      <c r="A20" s="84">
        <v>7</v>
      </c>
      <c r="B20" s="46" t="s">
        <v>32</v>
      </c>
      <c r="C20" s="86" t="s">
        <v>7</v>
      </c>
      <c r="D20" s="148">
        <v>1195</v>
      </c>
      <c r="E20" s="123">
        <v>0</v>
      </c>
      <c r="F20" s="72">
        <f t="shared" si="2"/>
        <v>0</v>
      </c>
    </row>
    <row r="21" spans="1:7" ht="19.5" customHeight="1" x14ac:dyDescent="0.35">
      <c r="A21" s="84">
        <v>8</v>
      </c>
      <c r="B21" s="89" t="s">
        <v>36</v>
      </c>
      <c r="C21" s="86" t="s">
        <v>7</v>
      </c>
      <c r="D21" s="148">
        <v>1195</v>
      </c>
      <c r="E21" s="123">
        <v>0</v>
      </c>
      <c r="F21" s="72">
        <f t="shared" si="2"/>
        <v>0</v>
      </c>
    </row>
    <row r="22" spans="1:7" ht="19.5" customHeight="1" x14ac:dyDescent="0.35">
      <c r="A22" s="84"/>
      <c r="B22" s="89"/>
      <c r="C22" s="86"/>
      <c r="D22" s="85"/>
      <c r="E22" s="18"/>
      <c r="F22" s="72"/>
    </row>
    <row r="23" spans="1:7" ht="15.75" thickBot="1" x14ac:dyDescent="0.4">
      <c r="A23" s="84"/>
      <c r="B23" s="8"/>
      <c r="C23" s="9"/>
      <c r="D23" s="36"/>
      <c r="E23" s="47" t="s">
        <v>72</v>
      </c>
      <c r="F23" s="72">
        <f>SUM(F10:F21)</f>
        <v>0</v>
      </c>
    </row>
    <row r="24" spans="1:7" x14ac:dyDescent="0.2">
      <c r="A24" s="113"/>
      <c r="B24" s="106"/>
      <c r="C24" s="69"/>
      <c r="D24" s="114"/>
      <c r="E24" s="115"/>
      <c r="F24" s="116"/>
    </row>
    <row r="25" spans="1:7" x14ac:dyDescent="0.2">
      <c r="A25" s="48" t="s">
        <v>11</v>
      </c>
      <c r="B25" s="146" t="s">
        <v>86</v>
      </c>
      <c r="C25" s="146"/>
      <c r="D25" s="146"/>
      <c r="E25" s="146"/>
      <c r="F25" s="11"/>
    </row>
    <row r="26" spans="1:7" ht="51.75" customHeight="1" x14ac:dyDescent="0.2">
      <c r="A26" s="54" t="s">
        <v>82</v>
      </c>
      <c r="B26" s="145" t="s">
        <v>83</v>
      </c>
      <c r="C26" s="145"/>
      <c r="D26" s="145"/>
      <c r="E26" s="145"/>
    </row>
    <row r="27" spans="1:7" ht="57" customHeight="1" x14ac:dyDescent="0.2">
      <c r="A27" s="41" t="s">
        <v>48</v>
      </c>
      <c r="B27" s="137" t="s">
        <v>21</v>
      </c>
      <c r="C27" s="137"/>
      <c r="D27" s="137"/>
      <c r="E27" s="137"/>
      <c r="G27" s="50"/>
    </row>
    <row r="28" spans="1:7" ht="80.25" customHeight="1" x14ac:dyDescent="0.2">
      <c r="A28" s="56" t="s">
        <v>49</v>
      </c>
      <c r="B28" s="131" t="s">
        <v>22</v>
      </c>
      <c r="C28" s="131"/>
      <c r="D28" s="131"/>
      <c r="E28" s="131"/>
    </row>
    <row r="29" spans="1:7" ht="10.5" customHeight="1" x14ac:dyDescent="0.2"/>
    <row r="30" spans="1:7" x14ac:dyDescent="0.2">
      <c r="E30" s="35" t="s">
        <v>4</v>
      </c>
      <c r="F30" s="124"/>
    </row>
    <row r="31" spans="1:7" x14ac:dyDescent="0.2">
      <c r="E31" s="35" t="s">
        <v>5</v>
      </c>
      <c r="F31" s="125"/>
    </row>
    <row r="32" spans="1:7" x14ac:dyDescent="0.2">
      <c r="E32"/>
    </row>
  </sheetData>
  <sheetProtection algorithmName="SHA-512" hashValue="Ts1lF6WSIjNn/d1i7YZo7HK4sAK3Cc0oVMZks9wnBk4GsOU1DYO/h7nHBctf0a0ErL/dR7D8/y7t0CFJN7Eibw==" saltValue="9ivNBZ/rz2bFHveafMb4rA==" spinCount="100000" sheet="1" objects="1" scenarios="1"/>
  <mergeCells count="6">
    <mergeCell ref="B2:D6"/>
    <mergeCell ref="A7:E7"/>
    <mergeCell ref="B27:E27"/>
    <mergeCell ref="B28:E28"/>
    <mergeCell ref="B26:E26"/>
    <mergeCell ref="B25:E25"/>
  </mergeCells>
  <pageMargins left="0.56000000000000005" right="0.2" top="0.52" bottom="0.25" header="0.5" footer="0.35"/>
  <pageSetup scale="7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24"/>
  <sheetViews>
    <sheetView workbookViewId="0">
      <selection activeCell="D12" sqref="D12"/>
    </sheetView>
  </sheetViews>
  <sheetFormatPr defaultRowHeight="12.75" x14ac:dyDescent="0.2"/>
  <cols>
    <col min="2" max="2" width="59.7109375" customWidth="1"/>
    <col min="3" max="3" width="18.7109375" customWidth="1"/>
    <col min="4" max="4" width="15.28515625" customWidth="1"/>
    <col min="5" max="5" width="19.140625" customWidth="1"/>
    <col min="6" max="6" width="20.85546875" bestFit="1" customWidth="1"/>
  </cols>
  <sheetData>
    <row r="1" spans="1:6" x14ac:dyDescent="0.2">
      <c r="F1" s="126">
        <f ca="1">'BID SUMMARY'!G1</f>
        <v>45950</v>
      </c>
    </row>
    <row r="2" spans="1:6" x14ac:dyDescent="0.2">
      <c r="B2" s="130" t="s">
        <v>105</v>
      </c>
      <c r="C2" s="130"/>
      <c r="D2" s="130"/>
      <c r="E2" s="19" t="s">
        <v>10</v>
      </c>
      <c r="F2" s="7">
        <f>'BID SUMMARY'!G2</f>
        <v>3050.0169999999998</v>
      </c>
    </row>
    <row r="3" spans="1:6" ht="12.75" customHeight="1" x14ac:dyDescent="0.2">
      <c r="B3" s="130"/>
      <c r="C3" s="130"/>
      <c r="D3" s="130"/>
    </row>
    <row r="4" spans="1:6" ht="12.75" customHeight="1" x14ac:dyDescent="0.2">
      <c r="B4" s="130"/>
      <c r="C4" s="130"/>
      <c r="D4" s="130"/>
    </row>
    <row r="5" spans="1:6" ht="34.5" customHeight="1" x14ac:dyDescent="0.2">
      <c r="B5" s="130"/>
      <c r="C5" s="130"/>
      <c r="D5" s="130"/>
    </row>
    <row r="6" spans="1:6" x14ac:dyDescent="0.2">
      <c r="B6" s="130"/>
      <c r="C6" s="130"/>
      <c r="D6" s="130"/>
      <c r="E6" s="3"/>
    </row>
    <row r="7" spans="1:6" ht="18.75" thickBot="1" x14ac:dyDescent="0.25">
      <c r="A7" s="136"/>
      <c r="B7" s="136"/>
      <c r="C7" s="136"/>
      <c r="D7" s="136"/>
      <c r="E7" s="136"/>
      <c r="F7" s="4"/>
    </row>
    <row r="8" spans="1:6" ht="26.25" thickBot="1" x14ac:dyDescent="0.25">
      <c r="A8" s="66" t="s">
        <v>13</v>
      </c>
      <c r="B8" s="63" t="s">
        <v>14</v>
      </c>
      <c r="C8" s="64" t="s">
        <v>2</v>
      </c>
      <c r="D8" s="65" t="s">
        <v>39</v>
      </c>
      <c r="E8" s="64" t="s">
        <v>15</v>
      </c>
      <c r="F8" s="67" t="s">
        <v>16</v>
      </c>
    </row>
    <row r="9" spans="1:6" x14ac:dyDescent="0.2">
      <c r="A9" s="66" t="s">
        <v>101</v>
      </c>
      <c r="B9" s="63"/>
      <c r="C9" s="64"/>
      <c r="D9" s="65"/>
      <c r="E9" s="64"/>
      <c r="F9" s="67"/>
    </row>
    <row r="10" spans="1:6" ht="19.5" customHeight="1" x14ac:dyDescent="0.35">
      <c r="A10" s="71">
        <v>1</v>
      </c>
      <c r="B10" s="23" t="s">
        <v>68</v>
      </c>
      <c r="C10" s="42" t="s">
        <v>0</v>
      </c>
      <c r="D10" s="122">
        <v>31868</v>
      </c>
      <c r="E10" s="123">
        <v>0</v>
      </c>
      <c r="F10" s="72">
        <f>E10*D10</f>
        <v>0</v>
      </c>
    </row>
    <row r="11" spans="1:6" ht="27" customHeight="1" x14ac:dyDescent="0.35">
      <c r="A11" s="71">
        <v>2</v>
      </c>
      <c r="B11" s="87" t="s">
        <v>107</v>
      </c>
      <c r="C11" s="88" t="s">
        <v>7</v>
      </c>
      <c r="D11" s="88">
        <v>157</v>
      </c>
      <c r="E11" s="123">
        <v>0</v>
      </c>
      <c r="F11" s="72">
        <f t="shared" ref="F11" si="0">E11*D11</f>
        <v>0</v>
      </c>
    </row>
    <row r="12" spans="1:6" ht="19.5" customHeight="1" x14ac:dyDescent="0.35">
      <c r="A12" s="71">
        <v>3</v>
      </c>
      <c r="B12" s="87" t="s">
        <v>108</v>
      </c>
      <c r="C12" s="88" t="s">
        <v>7</v>
      </c>
      <c r="D12" s="88">
        <v>520</v>
      </c>
      <c r="E12" s="123">
        <v>0</v>
      </c>
      <c r="F12" s="72">
        <f t="shared" ref="F12" si="1">E12*D12</f>
        <v>0</v>
      </c>
    </row>
    <row r="13" spans="1:6" ht="19.5" customHeight="1" x14ac:dyDescent="0.35">
      <c r="A13" s="71">
        <v>4</v>
      </c>
      <c r="B13" s="87" t="s">
        <v>113</v>
      </c>
      <c r="C13" s="88" t="s">
        <v>1</v>
      </c>
      <c r="D13" s="88">
        <v>5881</v>
      </c>
      <c r="E13" s="123">
        <v>0</v>
      </c>
      <c r="F13" s="72">
        <f t="shared" ref="F13" si="2">E13*D13</f>
        <v>0</v>
      </c>
    </row>
    <row r="14" spans="1:6" ht="19.5" customHeight="1" x14ac:dyDescent="0.35">
      <c r="A14" s="71"/>
      <c r="B14" s="87"/>
      <c r="C14" s="88"/>
      <c r="D14" s="88"/>
      <c r="E14" s="18"/>
      <c r="F14" s="72"/>
    </row>
    <row r="15" spans="1:6" ht="13.5" thickBot="1" x14ac:dyDescent="0.25">
      <c r="A15" s="71"/>
      <c r="B15" s="20"/>
      <c r="C15" s="8"/>
      <c r="D15" s="9"/>
      <c r="E15" s="55" t="s">
        <v>72</v>
      </c>
      <c r="F15" s="97">
        <f>SUM(F10:F11)</f>
        <v>0</v>
      </c>
    </row>
    <row r="16" spans="1:6" x14ac:dyDescent="0.2">
      <c r="A16" s="104"/>
      <c r="B16" s="105"/>
      <c r="C16" s="106"/>
      <c r="D16" s="69"/>
      <c r="E16" s="117"/>
      <c r="F16" s="108"/>
    </row>
    <row r="17" spans="1:6" x14ac:dyDescent="0.2">
      <c r="A17" s="48" t="s">
        <v>11</v>
      </c>
      <c r="B17" s="32" t="s">
        <v>73</v>
      </c>
      <c r="C17" s="8"/>
      <c r="D17" s="9"/>
      <c r="E17" s="10"/>
      <c r="F17" s="21"/>
    </row>
    <row r="18" spans="1:6" ht="54" customHeight="1" x14ac:dyDescent="0.2">
      <c r="A18" s="56" t="s">
        <v>20</v>
      </c>
      <c r="B18" s="137" t="s">
        <v>21</v>
      </c>
      <c r="C18" s="137"/>
      <c r="D18" s="137"/>
      <c r="E18" s="137"/>
      <c r="F18" s="21"/>
    </row>
    <row r="19" spans="1:6" ht="84" customHeight="1" x14ac:dyDescent="0.2">
      <c r="A19" s="56" t="s">
        <v>48</v>
      </c>
      <c r="B19" s="131" t="s">
        <v>22</v>
      </c>
      <c r="C19" s="131"/>
      <c r="D19" s="131"/>
      <c r="E19" s="131"/>
      <c r="F19" s="21"/>
    </row>
    <row r="20" spans="1:6" x14ac:dyDescent="0.2">
      <c r="A20" s="48" t="s">
        <v>49</v>
      </c>
      <c r="B20" s="129" t="s">
        <v>115</v>
      </c>
      <c r="C20" s="129"/>
      <c r="D20" s="129"/>
      <c r="E20" s="129"/>
      <c r="F20" s="21"/>
    </row>
    <row r="21" spans="1:6" x14ac:dyDescent="0.2">
      <c r="E21" s="3"/>
    </row>
    <row r="22" spans="1:6" x14ac:dyDescent="0.2">
      <c r="E22" s="3"/>
    </row>
    <row r="23" spans="1:6" x14ac:dyDescent="0.2">
      <c r="E23" s="51" t="s">
        <v>4</v>
      </c>
      <c r="F23" s="124"/>
    </row>
    <row r="24" spans="1:6" x14ac:dyDescent="0.2">
      <c r="E24" s="51" t="s">
        <v>5</v>
      </c>
      <c r="F24" s="125"/>
    </row>
  </sheetData>
  <sheetProtection algorithmName="SHA-512" hashValue="9H/AQAaVcrhmSW0FmBon5/f+ZoDL1PALSDC7jNYdco5lJsxayVMKhehO+R9w6cS2/3YvxNHp52fPdxe4DMzD1Q==" saltValue="19i22u12iOQ/amJh1+M+Hg==" spinCount="100000" sheet="1" objects="1" scenarios="1"/>
  <mergeCells count="4">
    <mergeCell ref="A7:E7"/>
    <mergeCell ref="B18:E18"/>
    <mergeCell ref="B19:E19"/>
    <mergeCell ref="B2:D6"/>
  </mergeCells>
  <pageMargins left="0.7" right="0.7" top="0.75" bottom="0.75" header="0.3" footer="0.3"/>
  <pageSetup scale="6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d7de9a1-e139-43b0-8904-bdaa8904a98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C9B4E3478C5CB49932118FF17C5987E" ma:contentTypeVersion="13" ma:contentTypeDescription="Create a new document." ma:contentTypeScope="" ma:versionID="ee1c35ba3c283303822163534374bf9c">
  <xsd:schema xmlns:xsd="http://www.w3.org/2001/XMLSchema" xmlns:xs="http://www.w3.org/2001/XMLSchema" xmlns:p="http://schemas.microsoft.com/office/2006/metadata/properties" xmlns:ns3="dd7de9a1-e139-43b0-8904-bdaa8904a983" xmlns:ns4="275eecc2-baa8-402e-9633-2bbe37217432" targetNamespace="http://schemas.microsoft.com/office/2006/metadata/properties" ma:root="true" ma:fieldsID="2f23289fd80bd8d147fa4932a29c0786" ns3:_="" ns4:_="">
    <xsd:import namespace="dd7de9a1-e139-43b0-8904-bdaa8904a983"/>
    <xsd:import namespace="275eecc2-baa8-402e-9633-2bbe3721743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ServiceOCR"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7de9a1-e139-43b0-8904-bdaa8904a9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5eecc2-baa8-402e-9633-2bbe3721743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356F9E-E185-49D4-836C-40E40ACCBB7D}">
  <ds:schemaRefs>
    <ds:schemaRef ds:uri="dd7de9a1-e139-43b0-8904-bdaa8904a983"/>
    <ds:schemaRef ds:uri="http://schemas.microsoft.com/office/2006/documentManagement/types"/>
    <ds:schemaRef ds:uri="http://purl.org/dc/terms/"/>
    <ds:schemaRef ds:uri="http://schemas.openxmlformats.org/package/2006/metadata/core-properties"/>
    <ds:schemaRef ds:uri="http://www.w3.org/XML/1998/namespace"/>
    <ds:schemaRef ds:uri="http://purl.org/dc/elements/1.1/"/>
    <ds:schemaRef ds:uri="http://schemas.microsoft.com/office/2006/metadata/properties"/>
    <ds:schemaRef ds:uri="http://schemas.microsoft.com/office/infopath/2007/PartnerControls"/>
    <ds:schemaRef ds:uri="275eecc2-baa8-402e-9633-2bbe37217432"/>
    <ds:schemaRef ds:uri="http://purl.org/dc/dcmitype/"/>
  </ds:schemaRefs>
</ds:datastoreItem>
</file>

<file path=customXml/itemProps2.xml><?xml version="1.0" encoding="utf-8"?>
<ds:datastoreItem xmlns:ds="http://schemas.openxmlformats.org/officeDocument/2006/customXml" ds:itemID="{E4D95913-344D-4353-BF94-A04BAA124EE6}">
  <ds:schemaRefs>
    <ds:schemaRef ds:uri="http://schemas.microsoft.com/sharepoint/v3/contenttype/forms"/>
  </ds:schemaRefs>
</ds:datastoreItem>
</file>

<file path=customXml/itemProps3.xml><?xml version="1.0" encoding="utf-8"?>
<ds:datastoreItem xmlns:ds="http://schemas.openxmlformats.org/officeDocument/2006/customXml" ds:itemID="{662D4925-0948-4D5E-B950-F1DA2BBF41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7de9a1-e139-43b0-8904-bdaa8904a983"/>
    <ds:schemaRef ds:uri="275eecc2-baa8-402e-9633-2bbe372174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BID SUMMARY</vt:lpstr>
      <vt:lpstr>BID TPDES</vt:lpstr>
      <vt:lpstr>LOT GRADING</vt:lpstr>
      <vt:lpstr>BID STREETS</vt:lpstr>
      <vt:lpstr>BID DRAINAGE</vt:lpstr>
      <vt:lpstr>BID WATER</vt:lpstr>
      <vt:lpstr>BID SEWER</vt:lpstr>
      <vt:lpstr>Misc</vt:lpstr>
      <vt:lpstr>'BID DRAINAGE'!Print_Area</vt:lpstr>
      <vt:lpstr>'BID SEWER'!Print_Area</vt:lpstr>
      <vt:lpstr>'BID STREETS'!Print_Area</vt:lpstr>
      <vt:lpstr>'BID SUMMARY'!Print_Area</vt:lpstr>
      <vt:lpstr>'BID TPDES'!Print_Area</vt:lpstr>
      <vt:lpstr>'BID WATER'!Print_Area</vt:lpstr>
      <vt:lpstr>'LOT GRADING'!Print_Area</vt:lpstr>
      <vt:lpstr>Misc!Print_Area</vt:lpstr>
    </vt:vector>
  </TitlesOfParts>
  <Company>COSA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jr16004</dc:creator>
  <cp:lastModifiedBy>Iram Villa</cp:lastModifiedBy>
  <cp:lastPrinted>2025-10-15T21:45:28Z</cp:lastPrinted>
  <dcterms:created xsi:type="dcterms:W3CDTF">2009-02-11T21:40:13Z</dcterms:created>
  <dcterms:modified xsi:type="dcterms:W3CDTF">2025-10-20T14:54:08Z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0x0101009C9B4E3478C5CB49932118FF17C5987E</vt:lpwstr>
  </property>
</Properties>
</file>