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P:\03050\015\1-ProjectMgmt\3-Outgoing\240702 - Bid Package\"/>
    </mc:Choice>
  </mc:AlternateContent>
  <xr:revisionPtr revIDLastSave="0" documentId="13_ncr:1_{4FF4651B-5F03-4045-ABAC-564B1E6DE09D}" xr6:coauthVersionLast="47" xr6:coauthVersionMax="47" xr10:uidLastSave="{00000000-0000-0000-0000-000000000000}"/>
  <workbookProtection workbookAlgorithmName="SHA-512" workbookHashValue="AcjsFcEzAiXLFD+DeeX/vf5yIw25/g0nPGvF2IzgUx1F6MwtVFW+17ZC0pOk1Mamq0MKUQwP19DiZN9ej4bBWg==" workbookSaltValue="uf91aJNuGfv3M8knol9UWg==" workbookSpinCount="100000" lockStructure="1"/>
  <bookViews>
    <workbookView xWindow="855" yWindow="-120" windowWidth="28065" windowHeight="16440" tabRatio="836" xr2:uid="{00000000-000D-0000-FFFF-FFFF00000000}"/>
  </bookViews>
  <sheets>
    <sheet name="BID SUMMARY" sheetId="6" r:id="rId1"/>
    <sheet name="BID TPDES" sheetId="7" r:id="rId2"/>
    <sheet name="LOT GRADING" sheetId="25" r:id="rId3"/>
    <sheet name="BID STREETS" sheetId="4" r:id="rId4"/>
    <sheet name="BID DRAINAGE" sheetId="27" r:id="rId5"/>
    <sheet name="BID WATER" sheetId="2" r:id="rId6"/>
    <sheet name="BID SEWER" sheetId="16" r:id="rId7"/>
    <sheet name="Misc" sheetId="26" r:id="rId8"/>
  </sheets>
  <definedNames>
    <definedName name="_xlnm.Print_Area" localSheetId="4">'BID DRAINAGE'!$A$1:$F$28</definedName>
    <definedName name="_xlnm.Print_Area" localSheetId="6">'BID SEWER'!$A$1:$F$39</definedName>
    <definedName name="_xlnm.Print_Area" localSheetId="3">'BID STREETS'!$A$1:$F$37</definedName>
    <definedName name="_xlnm.Print_Area" localSheetId="0">'BID SUMMARY'!$A$1:$G$37</definedName>
    <definedName name="_xlnm.Print_Area" localSheetId="1">'BID TPDES'!$A$1:$F$27</definedName>
    <definedName name="_xlnm.Print_Area" localSheetId="5">'BID WATER'!$A$1:$F$40</definedName>
    <definedName name="_xlnm.Print_Area" localSheetId="2">'LOT GRADING'!$A$1:$F$24</definedName>
    <definedName name="_xlnm.Print_Area" localSheetId="7">Misc!$A$1:$F$23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4" l="1"/>
  <c r="A25" i="4"/>
  <c r="A26" i="4" s="1"/>
  <c r="A27" i="4" s="1"/>
  <c r="A28" i="4" s="1"/>
  <c r="A29" i="4" s="1"/>
  <c r="F24" i="4"/>
  <c r="A24" i="4"/>
  <c r="F12" i="25"/>
  <c r="F23" i="16"/>
  <c r="F20" i="16"/>
  <c r="A20" i="16"/>
  <c r="A21" i="16" s="1"/>
  <c r="A22" i="16" s="1"/>
  <c r="A18" i="16"/>
  <c r="A19" i="16" s="1"/>
  <c r="F18" i="16"/>
  <c r="D26" i="16"/>
  <c r="D24" i="16" s="1"/>
  <c r="F14" i="16"/>
  <c r="F16" i="16"/>
  <c r="F15" i="16"/>
  <c r="A27" i="2"/>
  <c r="A28" i="2"/>
  <c r="A29" i="2" s="1"/>
  <c r="F26" i="2"/>
  <c r="F25" i="2"/>
  <c r="A25" i="2"/>
  <c r="A26" i="2" s="1"/>
  <c r="F22" i="2"/>
  <c r="F21" i="2"/>
  <c r="F18" i="2"/>
  <c r="F19" i="2"/>
  <c r="F15" i="2"/>
  <c r="F13" i="2"/>
  <c r="A11" i="2"/>
  <c r="A12" i="2" s="1"/>
  <c r="A13" i="2" s="1"/>
  <c r="A14" i="2" s="1"/>
  <c r="A15" i="2" s="1"/>
  <c r="A16" i="2" s="1"/>
  <c r="A17" i="2" s="1"/>
  <c r="A18" i="2" s="1"/>
  <c r="A19" i="2" s="1"/>
  <c r="A20" i="2" s="1"/>
  <c r="A21" i="2" s="1"/>
  <c r="A22" i="2" s="1"/>
  <c r="A23" i="2" s="1"/>
  <c r="A24" i="2" s="1"/>
  <c r="F11" i="2"/>
  <c r="A18" i="27"/>
  <c r="A19" i="27" s="1"/>
  <c r="A20" i="27" s="1"/>
  <c r="A11" i="27"/>
  <c r="A12" i="27" s="1"/>
  <c r="A13" i="27" s="1"/>
  <c r="A14" i="27" s="1"/>
  <c r="A15" i="27" s="1"/>
  <c r="A16" i="27" s="1"/>
  <c r="A17" i="27" s="1"/>
  <c r="F12" i="27"/>
  <c r="F11" i="27"/>
  <c r="A24" i="16" l="1"/>
  <c r="A25" i="16" s="1"/>
  <c r="A26" i="16" s="1"/>
  <c r="A23" i="16"/>
  <c r="F25" i="16" l="1"/>
  <c r="F19" i="27"/>
  <c r="F19" i="4"/>
  <c r="F18" i="4"/>
  <c r="F17" i="4"/>
  <c r="F11" i="26" l="1"/>
  <c r="F10" i="26"/>
  <c r="F11" i="7"/>
  <c r="F12" i="7"/>
  <c r="F13" i="7"/>
  <c r="F14" i="7"/>
  <c r="F15" i="7"/>
  <c r="F10" i="7"/>
  <c r="F21" i="4"/>
  <c r="F23" i="2"/>
  <c r="F28" i="2"/>
  <c r="F12" i="2"/>
  <c r="F25" i="4"/>
  <c r="F26" i="4"/>
  <c r="F27" i="4"/>
  <c r="F12" i="16"/>
  <c r="F26" i="16"/>
  <c r="F24" i="16"/>
  <c r="F22" i="16"/>
  <c r="F21" i="16"/>
  <c r="F19" i="16"/>
  <c r="F17" i="16"/>
  <c r="F11" i="16"/>
  <c r="F29" i="2"/>
  <c r="F27" i="2"/>
  <c r="F24" i="2"/>
  <c r="F20" i="2"/>
  <c r="F17" i="2"/>
  <c r="F16" i="2"/>
  <c r="F14" i="2"/>
  <c r="F10" i="2"/>
  <c r="F20" i="27"/>
  <c r="F18" i="27"/>
  <c r="F17" i="27"/>
  <c r="F16" i="27"/>
  <c r="F15" i="27"/>
  <c r="F14" i="27"/>
  <c r="F13" i="27"/>
  <c r="F10" i="27"/>
  <c r="F29" i="4"/>
  <c r="F23" i="4"/>
  <c r="F22" i="4"/>
  <c r="F20" i="4"/>
  <c r="F16" i="4"/>
  <c r="F15" i="4"/>
  <c r="F14" i="4"/>
  <c r="F13" i="4"/>
  <c r="F12" i="4"/>
  <c r="F11" i="4"/>
  <c r="A11" i="4"/>
  <c r="A12" i="4" s="1"/>
  <c r="A13" i="4" s="1"/>
  <c r="A14" i="4" s="1"/>
  <c r="A15" i="4" s="1"/>
  <c r="A16" i="4" s="1"/>
  <c r="A17" i="4" s="1"/>
  <c r="A18" i="4" s="1"/>
  <c r="A19" i="4" s="1"/>
  <c r="A20" i="4" s="1"/>
  <c r="A21" i="4" s="1"/>
  <c r="A22" i="4" s="1"/>
  <c r="A23" i="4" s="1"/>
  <c r="F10" i="4"/>
  <c r="F13" i="25"/>
  <c r="F11" i="25"/>
  <c r="F10" i="25"/>
  <c r="G1" i="6"/>
  <c r="F1" i="27" s="1"/>
  <c r="F2" i="27"/>
  <c r="F2" i="26"/>
  <c r="F2" i="25"/>
  <c r="F2" i="16"/>
  <c r="F2" i="2"/>
  <c r="F2" i="4"/>
  <c r="F2" i="7"/>
  <c r="F14" i="25" l="1"/>
  <c r="E12" i="6" s="1"/>
  <c r="F17" i="7"/>
  <c r="E11" i="6" s="1"/>
  <c r="F31" i="2"/>
  <c r="E15" i="6" s="1"/>
  <c r="F28" i="16"/>
  <c r="E16" i="6" s="1"/>
  <c r="F13" i="26"/>
  <c r="E17" i="6" s="1"/>
  <c r="F22" i="27"/>
  <c r="E13" i="6" s="1"/>
  <c r="F31" i="4"/>
  <c r="E14" i="6" s="1"/>
  <c r="F1" i="7"/>
  <c r="F1" i="16"/>
  <c r="F1" i="25"/>
  <c r="F1" i="4"/>
  <c r="F1" i="26"/>
  <c r="F1" i="2"/>
  <c r="E19" i="6" l="1"/>
</calcChain>
</file>

<file path=xl/sharedStrings.xml><?xml version="1.0" encoding="utf-8"?>
<sst xmlns="http://schemas.openxmlformats.org/spreadsheetml/2006/main" count="310" uniqueCount="139">
  <si>
    <t>SY</t>
  </si>
  <si>
    <t>CY</t>
  </si>
  <si>
    <t>UNIT OF MEASURE</t>
  </si>
  <si>
    <t>APPROX. QUANTITIES</t>
  </si>
  <si>
    <t>Bidders Initials</t>
  </si>
  <si>
    <t>Date</t>
  </si>
  <si>
    <t>LS</t>
  </si>
  <si>
    <t>LF</t>
  </si>
  <si>
    <t>EA</t>
  </si>
  <si>
    <t>TON</t>
  </si>
  <si>
    <t>Job No.</t>
  </si>
  <si>
    <t>*</t>
  </si>
  <si>
    <t>WATER IMPROVEMENTS</t>
  </si>
  <si>
    <t>NO.</t>
  </si>
  <si>
    <t>DESCRIPTION</t>
  </si>
  <si>
    <t>UNIT PRICES</t>
  </si>
  <si>
    <t>COST</t>
  </si>
  <si>
    <t>BID SUMMARY</t>
  </si>
  <si>
    <t>SEDIMENTATION AND EROSION CONTROL</t>
  </si>
  <si>
    <r>
      <t>BIDDER'S NAME: _________________</t>
    </r>
    <r>
      <rPr>
        <u/>
        <sz val="12"/>
        <rFont val="Arial"/>
        <family val="2"/>
      </rPr>
      <t>_____________</t>
    </r>
    <r>
      <rPr>
        <sz val="12"/>
        <rFont val="Arial"/>
        <family val="2"/>
      </rPr>
      <t>_________</t>
    </r>
  </si>
  <si>
    <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</si>
  <si>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</si>
  <si>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</si>
  <si>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TOTAL BASE BID:</t>
  </si>
  <si>
    <t>VF</t>
  </si>
  <si>
    <t>STREET IMPROVEMENTS</t>
  </si>
  <si>
    <t>SANITARY SEWER IMPROVEMENTS</t>
  </si>
  <si>
    <t>AC</t>
  </si>
  <si>
    <t>Standard Manhole</t>
  </si>
  <si>
    <t>Extra Depth Manhole</t>
  </si>
  <si>
    <t>LOT GRADING IMPROVEMENTS</t>
  </si>
  <si>
    <t xml:space="preserve">Mobilization </t>
  </si>
  <si>
    <t xml:space="preserve">Trench Excavation Protection </t>
  </si>
  <si>
    <t>Trench Excavation Safety Protection</t>
  </si>
  <si>
    <t>Fire Hydrant Assembly</t>
  </si>
  <si>
    <t>Hydrostatic Testing</t>
  </si>
  <si>
    <t xml:space="preserve">TV / Video Sewer Line </t>
  </si>
  <si>
    <t xml:space="preserve">Cast Iron fittings weights were determined by mechanical joint compact </t>
  </si>
  <si>
    <t>Service cost shall include the cost of the 4" PVC Sleeve</t>
  </si>
  <si>
    <t>APPROX. QUANTITIES*</t>
  </si>
  <si>
    <t>Remove Existing Blowoff &amp; Tie To Existing 8" Main</t>
  </si>
  <si>
    <t>Stabilized Construction Entrance</t>
  </si>
  <si>
    <t>Concrete Washout Pit</t>
  </si>
  <si>
    <t>Inlet Protection</t>
  </si>
  <si>
    <t>8" SDR Sanitary Sewer Pipe</t>
  </si>
  <si>
    <t>Contractor to remove existing header curb</t>
  </si>
  <si>
    <t>Contractor to Remove Existing Guard Posts</t>
  </si>
  <si>
    <t>Ductile Iron Fittings</t>
  </si>
  <si>
    <t>8" Gate Valve &amp; Boxes, M.J.</t>
  </si>
  <si>
    <t>2" Blowoffs (Perm.)</t>
  </si>
  <si>
    <t>***</t>
  </si>
  <si>
    <t>****</t>
  </si>
  <si>
    <t>Overall Clearing &amp; Grubbing (Disturbed Area)</t>
  </si>
  <si>
    <t>Overall Excavation</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</si>
  <si>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</si>
  <si>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No shrinkage or swelling facor is accounted for in the engineering excavation and embankment quantities. Contractor to adjust unit price as he deems necessary to account for shrinkage and swelling.</t>
  </si>
  <si>
    <t>Rock Berm</t>
  </si>
  <si>
    <t>DRAINAGE IMPROVEMENTS</t>
  </si>
  <si>
    <t>Type II Inlet (Complete) (15 FT)</t>
  </si>
  <si>
    <t>Type II Inlet (Complete) (25 FT)</t>
  </si>
  <si>
    <t>Concrete Rip-Rap (5" Thick)</t>
  </si>
  <si>
    <t>Street Embankment (Final)(Dens. Cont.)(Type B)</t>
  </si>
  <si>
    <t>Concrete Header Curb</t>
  </si>
  <si>
    <t>Concrete Sidewalk</t>
  </si>
  <si>
    <t>`</t>
  </si>
  <si>
    <r>
      <t xml:space="preserve">Commence of Construction:
1.   Initial project clearing will need to be limited to the locations of the proposed temporary SWP3 Best Management Practices (BMP) designed by the engineer.   These BMPs may include, but are not limited to:
Stabilized Construction Exit(s), Silt Fence, Discharge Point Rock Berms/Check Dams, Trash containment, Temporary Sediment Basins (if applicable), Demarcation of protected site features  for exapmle; Wetlands, Environmental Buffers, Caves or Solution Features,  and Habitats, 
2.   Prior to commencement of additional clearing or earth disturbing activities, the proposed BMPs will need to be installed by the Contractor and inspected by a Lennar Representative.   Contractor must provide at minimum, 48-hours of notice to Lennar when the BMPs are scheduled to be installed and completed.  The Lennar Representative will coordinate the Land Development Manager to release the project for construction. </t>
    </r>
    <r>
      <rPr>
        <b/>
        <sz val="9.5"/>
        <rFont val="Arial"/>
        <family val="2"/>
      </rPr>
      <t xml:space="preserve">
</t>
    </r>
    <r>
      <rPr>
        <sz val="9.5"/>
        <rFont val="Arial"/>
        <family val="2"/>
      </rPr>
      <t>3.   When a Temporary Sediment Basin is required for the project, limited clearing of the proposed basin location and any material borrow areas to construct the Temporary Sediment Basin may occur during the initial BMP installation period.  The Temporary Sediment Basin must be completely constructed to Engineer’s design.  This may include the following; Construction of the dewatering structure (Riser Pipe or Fair Cloth Skimmer and pump), Construction of the Emergency Overflow Structure, Installation of a sediment depth marker.  Note-Once accessible to appropriate equipment, the only the Temporary Sediment Basin berms/slopes shall be temporarily stabilized. 
4.  General Contractor is to maintain all pollution control measures in effective operating condition throughout the contract period to the extent achievable.  To ensure BMPs are operating effectively, and in accordance with the Construction General Permit, Lennar will provide regular and if applicable, post-rain event BMP inspections and inspection reports.  The General Contractor will be provided an electronic copy of the BMP inspection report via email.   weekly regarding issues with BMPs at the project through the Lennar SWP3 Inspection process.  Items noted in the BMP Inspection report must be addressed by the General Contractor as soon as possible, and within 7 calendar days.  General Contractor shall provide documentation to the assigned Lennar Land Development Project Manager to include:
a. Actions taken in response to the BMP inspection report and date(s) the actions were completed or, 
b. Statement of extenuating circumstance as to why an item could not be completed within the 7-day timeframe and proposed scheduled date of completion.
5.  Contractor to maintain Spill Response Supplies/Kit at the project location while actively working onsite.                                                6.  When dewatering activities disccharge into onsite creeks or rivers, or discharge outside the limits of construction, daily dewatering inspections must be documented in accordance with the 03.05.2023 TCEQ Construction General Permit.  Daily report must be sent to Lennar within 24-hours.</t>
    </r>
  </si>
  <si>
    <t>Street Excavation</t>
  </si>
  <si>
    <t>Meter Boxes</t>
  </si>
  <si>
    <t>2" Blowoffs (Temp.)</t>
  </si>
  <si>
    <t xml:space="preserve">Job No. </t>
  </si>
  <si>
    <t>R1-1 STOP (30")(High Intensity)</t>
  </si>
  <si>
    <t>OM-4 End of Road marker (18"X18")</t>
  </si>
  <si>
    <t>Type II Blue Raised Pavement Marker</t>
  </si>
  <si>
    <t>9" [229mm] Street Name, Block Number (VARIES x9")(High Intesity)</t>
  </si>
  <si>
    <t>Revegetation (Disturbed Area Within Lots)</t>
  </si>
  <si>
    <t>Revegetation (Disturbed Open Space)</t>
  </si>
  <si>
    <t>Silt Fence (Phase 2)</t>
  </si>
  <si>
    <t>Silt Fence (Phase 1)</t>
  </si>
  <si>
    <t>TOTAL</t>
  </si>
  <si>
    <t>Quantity provided is just to acquire Unit Price. True Quanitites will be provided once final CPS Design is complete.</t>
  </si>
  <si>
    <t>Includes Bid Bond, Warranty Assignments or Bonds, Per City of San Antonio, and SAWS Requirements</t>
  </si>
  <si>
    <t>*****</t>
  </si>
  <si>
    <t xml:space="preserve">2" HMAC Type "D" </t>
  </si>
  <si>
    <t>12.5" Flexible Base (Compacted Depth)</t>
  </si>
  <si>
    <t xml:space="preserve">3" HMAC Type "D" </t>
  </si>
  <si>
    <t>14.75" Flexible Base (Compacted Depth)</t>
  </si>
  <si>
    <t>6" Lime Stabilized Subgrade (27 LB/SY)</t>
  </si>
  <si>
    <t>8"-12" Rock Rubble</t>
  </si>
  <si>
    <t>Concrete Collars</t>
  </si>
  <si>
    <t>3/4" Short Single Service with 5/8" meter</t>
  </si>
  <si>
    <t>3/4" Long Single Service with 5/8" meter</t>
  </si>
  <si>
    <t>All final lot grading shall be compacted in accordance with notes on the Lot Grading Plan, Sheets C2.00</t>
  </si>
  <si>
    <t xml:space="preserve">    8" SDR 26 (10'-14')</t>
  </si>
  <si>
    <t>*'*</t>
  </si>
  <si>
    <t>Note:  Refer quantities to the current San Antonio Water System (SAWS) Standard Specifications for Construction. SAWS approval is required.  Contractor shall provide proof of trench compaction test results as tested by a Geotechnical Engineer, to comply with SAWS. Cost of first time testing to be paid by owner. Cost of required retesting shall be paid by Contractor.</t>
  </si>
  <si>
    <t>24" Steel Casing</t>
  </si>
  <si>
    <t>Overall Embankment*</t>
  </si>
  <si>
    <t xml:space="preserve">PVC Sleeve Bundle (3-3" SCH 80 &amp; 2-4" SCH 80)                                  </t>
  </si>
  <si>
    <t>MISCELLANEOUS IMPROVEMENTS</t>
  </si>
  <si>
    <t>Unit cost of 6" Sanitary Sewer Lateral shall include trench excavation protection.</t>
  </si>
  <si>
    <t>WYE</t>
  </si>
  <si>
    <t>BID PROPOSAL SCHEDULE                                                              TRES LAURELS SUBDIVISION PHASE 4A                                                                     SANITARY SEWER IMPROVEMENTS</t>
  </si>
  <si>
    <t>Phase 4A</t>
  </si>
  <si>
    <t xml:space="preserve">BID PROPOSAL SCHEDULE                                                            TRES LAURELS SUBDIVISION PHASE 4A                           </t>
  </si>
  <si>
    <t xml:space="preserve">BID PROPOSAL SCHEDULE                                                              TRES LAURELS SUBDIVISION PHASE 4A                                                       SEDIMENTATION &amp; EROSION CONTROL  </t>
  </si>
  <si>
    <t>BID PROPOSAL SCHEDULE                                                              TRES LAURELS SUBDIVISION PHASE 4A                                                                                  LOT GRADING</t>
  </si>
  <si>
    <t>BID PROPOSAL SCHEDULE                                                              TRES LAURELS SUBDIVISION PHASE 4A
STREET IMPROVEMENTS</t>
  </si>
  <si>
    <t>BID PROPOSAL SCHEDULE                                                              TRES LAURELS SUBDIVISION PHASE 4A                                                  DRAINAGE IMPROVEMENTS</t>
  </si>
  <si>
    <t xml:space="preserve">BID PROPOSAL SCHEDULE                                                              TRES LAURELS SUBDIVISION PHASE 4A                                        WATER IMPROVEMENTS </t>
  </si>
  <si>
    <t>BID PROPOSAL SCHEDULE                                                                        TRES LAURELS SUBDIVISION PHASE 4A                                                                                         MISCELLANEOUS IMPROVEMENTS</t>
  </si>
  <si>
    <t>Concrete Curb</t>
  </si>
  <si>
    <t>6" Sanitary Sewer Lateral (SDR-26)</t>
  </si>
  <si>
    <t>24" H.D.P.E.</t>
  </si>
  <si>
    <t>36" H.D.P.E.</t>
  </si>
  <si>
    <t>Type II Inlet (Complete) (10 FT)</t>
  </si>
  <si>
    <t>Type II Inlet (Complete) (20 FT)</t>
  </si>
  <si>
    <t>Baffle Blocks</t>
  </si>
  <si>
    <t>Remove Existing Blowoff &amp; Tie To Existing 12" Main</t>
  </si>
  <si>
    <t>2" HDPE Pipe</t>
  </si>
  <si>
    <t>12" Gate Valve &amp; Boxes, M.J.</t>
  </si>
  <si>
    <t>8" C-900, DR18 Class 235 PVC Pipe</t>
  </si>
  <si>
    <t>12" C-900, DR18 Class 235 PVC Pipe</t>
  </si>
  <si>
    <t>1.5" Amenity Center Service with 1.5" meter</t>
  </si>
  <si>
    <t>1" Irrigation Service with 1" meter</t>
  </si>
  <si>
    <t>6" Steel Casing</t>
  </si>
  <si>
    <t xml:space="preserve">    8" SDR 26 (14'-18')</t>
  </si>
  <si>
    <t xml:space="preserve">    12" SDR 26 (10'-14')</t>
  </si>
  <si>
    <t xml:space="preserve">    12" SDR 26 (6'-10')</t>
  </si>
  <si>
    <t xml:space="preserve">    12" SDR 26 (14'-18')</t>
  </si>
  <si>
    <t>Bypass Pumping</t>
  </si>
  <si>
    <t>Concrete Encasement</t>
  </si>
  <si>
    <t>Doghouse Manhole</t>
  </si>
  <si>
    <t>Vertical Stacks</t>
  </si>
  <si>
    <t>Import*</t>
  </si>
  <si>
    <t>The contractor is to field verify and survey the existing site topography. Import quantity is subject to change based on the amount of material brought on-site from Montgomery Road Phase 1D and Tres Laurels CLOMR channel.</t>
  </si>
  <si>
    <t>12" SDR Sanitary Sewer Pipe</t>
  </si>
  <si>
    <t>Timber Guard Post</t>
  </si>
  <si>
    <t>ADA Ramps</t>
  </si>
  <si>
    <t>W11A-2 Ped Crossing (30"x30")(High Intensity)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</si>
</sst>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
    <numFmt numFmtId="165" formatCode="####"/>
    <numFmt numFmtId="166" formatCode="#"/>
    <numFmt numFmtId="167" formatCode="#,###"/>
    <numFmt numFmtId="168" formatCode="&quot;$&quot;#,##0.00"/>
    <numFmt numFmtId="169" formatCode="0.0"/>
  </numFmts>
  <fonts count="18" x14ac:knownFonts="1">
    <font>
      <sz val="10"/>
      <name val="Arial"/>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u/>
      <sz val="10"/>
      <name val="Arial"/>
      <family val="2"/>
    </font>
    <font>
      <u/>
      <sz val="12"/>
      <name val="Arial"/>
      <family val="2"/>
    </font>
    <font>
      <b/>
      <sz val="8"/>
      <name val="Arial"/>
      <family val="2"/>
    </font>
    <font>
      <sz val="10"/>
      <color indexed="8"/>
      <name val="Arial"/>
      <family val="2"/>
    </font>
    <font>
      <sz val="9"/>
      <name val="Arial"/>
      <family val="2"/>
    </font>
    <font>
      <sz val="9.5"/>
      <name val="Arial"/>
      <family val="2"/>
    </font>
    <font>
      <b/>
      <sz val="9.5"/>
      <name val="Arial"/>
      <family val="2"/>
    </font>
    <font>
      <sz val="11"/>
      <color theme="1"/>
      <name val="Calibri"/>
      <family val="2"/>
      <scheme val="minor"/>
    </font>
    <font>
      <sz val="10"/>
      <color theme="1"/>
      <name val="Arial"/>
      <family val="2"/>
    </font>
  </fonts>
  <fills count="3">
    <fill>
      <patternFill patternType="none"/>
    </fill>
    <fill>
      <patternFill patternType="gray125"/>
    </fill>
    <fill>
      <patternFill patternType="solid">
        <fgColor theme="3" tint="0.7999816888943144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6" fillId="0" borderId="0"/>
    <xf numFmtId="0" fontId="3" fillId="0" borderId="0"/>
  </cellStyleXfs>
  <cellXfs count="150">
    <xf numFmtId="0" fontId="0" fillId="0" borderId="0" xfId="0"/>
    <xf numFmtId="44" fontId="0" fillId="0" borderId="0" xfId="0" applyNumberFormat="1"/>
    <xf numFmtId="0" fontId="5" fillId="0" borderId="0" xfId="0" applyFont="1" applyAlignment="1">
      <alignment horizontal="left"/>
    </xf>
    <xf numFmtId="2" fontId="0" fillId="0" borderId="0" xfId="0" applyNumberFormat="1"/>
    <xf numFmtId="167" fontId="4" fillId="0" borderId="0" xfId="0" applyNumberFormat="1" applyFont="1" applyAlignment="1">
      <alignment horizontal="center" vertical="center"/>
    </xf>
    <xf numFmtId="0" fontId="3" fillId="0" borderId="0" xfId="0" applyFont="1"/>
    <xf numFmtId="0" fontId="6" fillId="0" borderId="0" xfId="0" applyFont="1"/>
    <xf numFmtId="0" fontId="3" fillId="0" borderId="0" xfId="0" applyFont="1" applyAlignment="1">
      <alignment horizontal="center" vertical="center"/>
    </xf>
    <xf numFmtId="166" fontId="3" fillId="0" borderId="0" xfId="0" applyNumberFormat="1" applyFont="1" applyAlignment="1">
      <alignment horizontal="left" vertical="center"/>
    </xf>
    <xf numFmtId="166" fontId="3" fillId="0" borderId="0" xfId="0" applyNumberFormat="1" applyFont="1" applyAlignment="1">
      <alignment horizontal="center" vertical="center"/>
    </xf>
    <xf numFmtId="3" fontId="0" fillId="0" borderId="0" xfId="0" applyNumberFormat="1" applyAlignment="1">
      <alignment horizontal="center"/>
    </xf>
    <xf numFmtId="168" fontId="2" fillId="0" borderId="0" xfId="0" applyNumberFormat="1" applyFont="1" applyAlignment="1">
      <alignment horizontal="right"/>
    </xf>
    <xf numFmtId="166" fontId="2" fillId="0" borderId="0" xfId="0" applyNumberFormat="1" applyFont="1" applyAlignment="1">
      <alignment horizontal="center" vertical="center"/>
    </xf>
    <xf numFmtId="166" fontId="2" fillId="0" borderId="0" xfId="0" applyNumberFormat="1" applyFont="1" applyAlignment="1">
      <alignment horizontal="left" vertical="center"/>
    </xf>
    <xf numFmtId="2" fontId="2" fillId="0" borderId="0" xfId="0" applyNumberFormat="1" applyFont="1" applyAlignment="1">
      <alignment horizontal="center" vertical="center"/>
    </xf>
    <xf numFmtId="166" fontId="1" fillId="0" borderId="3"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166" fontId="2" fillId="0" borderId="3" xfId="0" applyNumberFormat="1" applyFont="1" applyBorder="1" applyAlignment="1">
      <alignment horizontal="center" vertical="center" wrapText="1"/>
    </xf>
    <xf numFmtId="44" fontId="8" fillId="0" borderId="0" xfId="0" applyNumberFormat="1" applyFont="1" applyAlignment="1">
      <alignment horizontal="left"/>
    </xf>
    <xf numFmtId="0" fontId="3" fillId="0" borderId="0" xfId="0" applyFont="1" applyAlignment="1">
      <alignment horizontal="right"/>
    </xf>
    <xf numFmtId="1" fontId="3" fillId="0" borderId="0" xfId="0" applyNumberFormat="1" applyFont="1" applyAlignment="1">
      <alignment horizontal="center" vertical="center"/>
    </xf>
    <xf numFmtId="44" fontId="3" fillId="0" borderId="0" xfId="0" applyNumberFormat="1" applyFont="1" applyAlignment="1">
      <alignment horizontal="left"/>
    </xf>
    <xf numFmtId="166" fontId="2" fillId="0" borderId="0" xfId="0" applyNumberFormat="1" applyFont="1" applyAlignment="1">
      <alignment horizontal="center" vertical="center" wrapText="1"/>
    </xf>
    <xf numFmtId="165" fontId="3" fillId="0" borderId="0" xfId="0" applyNumberFormat="1" applyFont="1" applyAlignment="1">
      <alignment horizontal="left" vertical="center"/>
    </xf>
    <xf numFmtId="165" fontId="2" fillId="0" borderId="3" xfId="0" applyNumberFormat="1" applyFont="1" applyBorder="1" applyAlignment="1">
      <alignment horizontal="center" vertical="center"/>
    </xf>
    <xf numFmtId="165" fontId="2" fillId="0" borderId="0" xfId="0" applyNumberFormat="1" applyFont="1" applyAlignment="1">
      <alignment horizontal="center" vertical="center"/>
    </xf>
    <xf numFmtId="166" fontId="1" fillId="0" borderId="0" xfId="0" applyNumberFormat="1" applyFont="1" applyAlignment="1">
      <alignment horizontal="center" vertical="center" wrapText="1"/>
    </xf>
    <xf numFmtId="2" fontId="1" fillId="0" borderId="0" xfId="0" applyNumberFormat="1"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left" vertical="center"/>
    </xf>
    <xf numFmtId="164" fontId="9" fillId="0" borderId="0" xfId="0" applyNumberFormat="1" applyFont="1" applyAlignment="1">
      <alignment horizontal="center" vertical="center"/>
    </xf>
    <xf numFmtId="164" fontId="9" fillId="0" borderId="0" xfId="0" applyNumberFormat="1" applyFont="1" applyAlignment="1">
      <alignment horizontal="left" vertical="center"/>
    </xf>
    <xf numFmtId="1" fontId="3" fillId="0" borderId="0" xfId="0" applyNumberFormat="1" applyFont="1" applyAlignment="1">
      <alignment horizontal="left" vertical="center"/>
    </xf>
    <xf numFmtId="166" fontId="2" fillId="0" borderId="0" xfId="0" applyNumberFormat="1" applyFont="1" applyAlignment="1">
      <alignment horizontal="center"/>
    </xf>
    <xf numFmtId="166" fontId="2" fillId="0" borderId="0" xfId="0" applyNumberFormat="1" applyFont="1" applyAlignment="1">
      <alignment horizontal="right" vertical="center"/>
    </xf>
    <xf numFmtId="0" fontId="2" fillId="0" borderId="0" xfId="0" applyFont="1" applyAlignment="1">
      <alignment horizontal="right"/>
    </xf>
    <xf numFmtId="3" fontId="0" fillId="0" borderId="0" xfId="0" applyNumberFormat="1" applyAlignment="1">
      <alignment horizontal="center" vertical="center"/>
    </xf>
    <xf numFmtId="0" fontId="3" fillId="0" borderId="0" xfId="0" applyFont="1" applyAlignment="1">
      <alignment horizontal="right" vertical="top"/>
    </xf>
    <xf numFmtId="0" fontId="3" fillId="0" borderId="0" xfId="0" applyFont="1" applyAlignment="1">
      <alignment wrapText="1"/>
    </xf>
    <xf numFmtId="0" fontId="0" fillId="0" borderId="0" xfId="0" applyAlignment="1">
      <alignment wrapText="1"/>
    </xf>
    <xf numFmtId="0" fontId="2" fillId="0" borderId="0" xfId="0" applyFont="1" applyAlignment="1">
      <alignment horizontal="right" vertical="top"/>
    </xf>
    <xf numFmtId="0" fontId="11" fillId="0" borderId="0" xfId="0" applyFont="1" applyAlignment="1">
      <alignment horizontal="right" vertical="top"/>
    </xf>
    <xf numFmtId="166" fontId="3" fillId="0" borderId="0" xfId="0" applyNumberFormat="1" applyFont="1" applyAlignment="1">
      <alignment horizontal="center" vertical="center" wrapText="1"/>
    </xf>
    <xf numFmtId="44" fontId="3" fillId="0" borderId="4" xfId="0" applyNumberFormat="1" applyFont="1" applyBorder="1" applyAlignment="1">
      <alignment horizontal="left"/>
    </xf>
    <xf numFmtId="0" fontId="3" fillId="0" borderId="0" xfId="0" applyFont="1" applyAlignment="1">
      <alignment vertical="top" wrapText="1"/>
    </xf>
    <xf numFmtId="166" fontId="3" fillId="0" borderId="0" xfId="0" applyNumberFormat="1" applyFont="1" applyAlignment="1">
      <alignment vertical="center" wrapText="1"/>
    </xf>
    <xf numFmtId="166" fontId="3" fillId="0" borderId="0" xfId="0" applyNumberFormat="1" applyFont="1" applyAlignment="1">
      <alignment vertical="center"/>
    </xf>
    <xf numFmtId="44" fontId="1" fillId="0" borderId="0" xfId="0" applyNumberFormat="1" applyFont="1" applyAlignment="1">
      <alignment horizontal="right" vertical="center"/>
    </xf>
    <xf numFmtId="0" fontId="3" fillId="0" borderId="0" xfId="0" applyFont="1" applyAlignment="1">
      <alignment horizontal="right" vertical="center"/>
    </xf>
    <xf numFmtId="2" fontId="3" fillId="0" borderId="0" xfId="0" applyNumberFormat="1" applyFont="1" applyAlignment="1">
      <alignment horizontal="center" vertical="center"/>
    </xf>
    <xf numFmtId="166" fontId="3" fillId="0" borderId="0" xfId="0" applyNumberFormat="1" applyFont="1" applyAlignment="1">
      <alignment vertical="top" wrapText="1"/>
    </xf>
    <xf numFmtId="0" fontId="1" fillId="0" borderId="0" xfId="0" applyFont="1" applyAlignment="1">
      <alignment horizontal="right"/>
    </xf>
    <xf numFmtId="0" fontId="3" fillId="0" borderId="0" xfId="0" applyFont="1" applyAlignment="1">
      <alignment horizontal="center"/>
    </xf>
    <xf numFmtId="1" fontId="3" fillId="0" borderId="0" xfId="0" applyNumberFormat="1" applyFont="1" applyAlignment="1">
      <alignment vertical="center" wrapText="1"/>
    </xf>
    <xf numFmtId="0" fontId="3" fillId="0" borderId="0" xfId="0" quotePrefix="1" applyFont="1" applyAlignment="1">
      <alignment horizontal="right" vertical="top"/>
    </xf>
    <xf numFmtId="44" fontId="1" fillId="0" borderId="0" xfId="0" applyNumberFormat="1" applyFont="1" applyAlignment="1">
      <alignment horizontal="right"/>
    </xf>
    <xf numFmtId="0" fontId="1" fillId="0" borderId="0" xfId="0" applyFont="1" applyAlignment="1">
      <alignment horizontal="right" vertical="top"/>
    </xf>
    <xf numFmtId="3" fontId="17" fillId="0" borderId="0" xfId="0" applyNumberFormat="1" applyFont="1" applyAlignment="1">
      <alignment horizontal="center" vertical="center"/>
    </xf>
    <xf numFmtId="1" fontId="3" fillId="0" borderId="0" xfId="0" applyNumberFormat="1" applyFont="1" applyAlignment="1">
      <alignment horizontal="center" vertical="center" wrapText="1"/>
    </xf>
    <xf numFmtId="44" fontId="8" fillId="0" borderId="5" xfId="0" applyNumberFormat="1" applyFont="1" applyBorder="1" applyAlignment="1">
      <alignment horizontal="left"/>
    </xf>
    <xf numFmtId="166" fontId="3" fillId="0" borderId="5" xfId="0" applyNumberFormat="1" applyFont="1" applyBorder="1" applyAlignment="1">
      <alignment horizontal="center" vertical="center" wrapText="1"/>
    </xf>
    <xf numFmtId="1" fontId="3" fillId="0" borderId="5" xfId="0" applyNumberFormat="1" applyFont="1" applyBorder="1" applyAlignment="1">
      <alignment horizontal="center" vertical="center" wrapText="1"/>
    </xf>
    <xf numFmtId="166" fontId="1" fillId="0" borderId="0" xfId="0" applyNumberFormat="1" applyFont="1" applyAlignment="1">
      <alignment horizontal="right" vertical="center"/>
    </xf>
    <xf numFmtId="165" fontId="1" fillId="0" borderId="5" xfId="0" applyNumberFormat="1" applyFont="1" applyBorder="1" applyAlignment="1">
      <alignment horizontal="center" vertical="center"/>
    </xf>
    <xf numFmtId="166" fontId="1" fillId="0" borderId="5"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xf>
    <xf numFmtId="0" fontId="1" fillId="0" borderId="7" xfId="0" applyFont="1" applyBorder="1" applyAlignment="1">
      <alignment horizontal="center" vertical="center"/>
    </xf>
    <xf numFmtId="166" fontId="3" fillId="0" borderId="5" xfId="0" applyNumberFormat="1" applyFont="1" applyBorder="1" applyAlignment="1">
      <alignment vertical="center"/>
    </xf>
    <xf numFmtId="166" fontId="3" fillId="0" borderId="5" xfId="0" applyNumberFormat="1" applyFont="1" applyBorder="1" applyAlignment="1">
      <alignment horizontal="center" vertical="center"/>
    </xf>
    <xf numFmtId="44" fontId="8" fillId="0" borderId="7" xfId="0" applyNumberFormat="1" applyFont="1" applyBorder="1" applyAlignment="1">
      <alignment horizontal="left"/>
    </xf>
    <xf numFmtId="0" fontId="3" fillId="0" borderId="8" xfId="0" applyFont="1" applyBorder="1" applyAlignment="1">
      <alignment horizontal="center" vertical="center"/>
    </xf>
    <xf numFmtId="44" fontId="8" fillId="0" borderId="9" xfId="0" applyNumberFormat="1" applyFont="1" applyBorder="1" applyAlignment="1">
      <alignment horizontal="left"/>
    </xf>
    <xf numFmtId="165" fontId="3" fillId="0" borderId="5" xfId="0" applyNumberFormat="1" applyFont="1" applyBorder="1" applyAlignment="1">
      <alignment horizontal="left" vertical="center" wrapText="1"/>
    </xf>
    <xf numFmtId="169" fontId="3" fillId="0" borderId="5" xfId="0" applyNumberFormat="1" applyFont="1" applyBorder="1" applyAlignment="1">
      <alignment horizontal="center" vertical="center" wrapText="1"/>
    </xf>
    <xf numFmtId="164" fontId="3" fillId="0" borderId="8" xfId="0" applyNumberFormat="1" applyFont="1" applyBorder="1" applyAlignment="1">
      <alignment horizontal="center" vertical="center"/>
    </xf>
    <xf numFmtId="166" fontId="3" fillId="0" borderId="8" xfId="0" applyNumberFormat="1" applyFont="1" applyBorder="1" applyAlignment="1">
      <alignment horizontal="center" vertical="center"/>
    </xf>
    <xf numFmtId="0" fontId="17" fillId="0" borderId="0" xfId="0" applyFont="1" applyAlignment="1">
      <alignment vertical="center" wrapText="1"/>
    </xf>
    <xf numFmtId="0" fontId="17" fillId="0" borderId="0" xfId="0" applyFont="1" applyAlignment="1">
      <alignment horizontal="center" vertical="center"/>
    </xf>
    <xf numFmtId="0" fontId="17" fillId="0" borderId="0" xfId="0" applyFont="1"/>
    <xf numFmtId="166" fontId="2" fillId="0" borderId="5" xfId="0" applyNumberFormat="1" applyFont="1" applyBorder="1" applyAlignment="1">
      <alignment horizontal="left" vertical="center"/>
    </xf>
    <xf numFmtId="166" fontId="2" fillId="0" borderId="5" xfId="0" applyNumberFormat="1" applyFont="1" applyBorder="1" applyAlignment="1">
      <alignment horizontal="center" vertical="center"/>
    </xf>
    <xf numFmtId="2" fontId="2" fillId="0" borderId="5" xfId="0" applyNumberFormat="1" applyFont="1" applyBorder="1" applyAlignment="1">
      <alignment horizontal="center" vertical="center"/>
    </xf>
    <xf numFmtId="0" fontId="0" fillId="0" borderId="7" xfId="0" applyBorder="1"/>
    <xf numFmtId="0" fontId="12" fillId="0" borderId="8" xfId="0" applyFont="1" applyBorder="1" applyAlignment="1">
      <alignment horizontal="center" vertical="center"/>
    </xf>
    <xf numFmtId="0" fontId="17" fillId="0" borderId="0" xfId="0" applyFont="1" applyAlignment="1" applyProtection="1">
      <alignment horizontal="center"/>
      <protection locked="0"/>
    </xf>
    <xf numFmtId="0" fontId="0" fillId="0" borderId="0" xfId="0" applyAlignment="1">
      <alignment horizont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12" fillId="0" borderId="0" xfId="0" applyFont="1" applyAlignment="1">
      <alignment vertical="center"/>
    </xf>
    <xf numFmtId="2" fontId="3" fillId="0" borderId="0" xfId="0" applyNumberFormat="1" applyFont="1" applyAlignment="1" applyProtection="1">
      <alignment horizontal="center"/>
      <protection locked="0"/>
    </xf>
    <xf numFmtId="0" fontId="3" fillId="0" borderId="0" xfId="0" applyFont="1" applyAlignment="1" applyProtection="1">
      <alignment horizontal="center"/>
      <protection locked="0"/>
    </xf>
    <xf numFmtId="1" fontId="3" fillId="0" borderId="0" xfId="0" applyNumberFormat="1" applyFont="1" applyAlignment="1" applyProtection="1">
      <alignment horizontal="center"/>
      <protection locked="0"/>
    </xf>
    <xf numFmtId="1" fontId="0" fillId="0" borderId="0" xfId="0" applyNumberFormat="1"/>
    <xf numFmtId="0" fontId="17" fillId="0" borderId="0" xfId="0" applyFont="1" applyAlignment="1">
      <alignment wrapText="1"/>
    </xf>
    <xf numFmtId="3" fontId="17" fillId="0" borderId="5" xfId="0" applyNumberFormat="1" applyFont="1" applyBorder="1" applyAlignment="1">
      <alignment horizontal="center" vertical="center"/>
    </xf>
    <xf numFmtId="165" fontId="3" fillId="0" borderId="5" xfId="0" applyNumberFormat="1" applyFont="1" applyBorder="1" applyAlignment="1">
      <alignment horizontal="center" vertical="center" wrapText="1"/>
    </xf>
    <xf numFmtId="165" fontId="3" fillId="0" borderId="0" xfId="0" applyNumberFormat="1" applyFont="1" applyAlignment="1">
      <alignment horizontal="left" vertical="center" wrapText="1"/>
    </xf>
    <xf numFmtId="169" fontId="3" fillId="0" borderId="0" xfId="0" applyNumberFormat="1" applyFont="1" applyAlignment="1">
      <alignment horizontal="center" vertical="center" wrapText="1"/>
    </xf>
    <xf numFmtId="0" fontId="0" fillId="0" borderId="9" xfId="0" applyBorder="1"/>
    <xf numFmtId="3" fontId="17" fillId="0" borderId="0" xfId="0" applyNumberFormat="1" applyFont="1" applyAlignment="1" applyProtection="1">
      <alignment horizontal="center"/>
      <protection locked="0"/>
    </xf>
    <xf numFmtId="166" fontId="1" fillId="0" borderId="6" xfId="0" applyNumberFormat="1" applyFont="1" applyBorder="1" applyAlignment="1">
      <alignment horizontal="center" vertical="center"/>
    </xf>
    <xf numFmtId="44" fontId="3" fillId="0" borderId="9" xfId="0" applyNumberFormat="1" applyFont="1" applyBorder="1" applyAlignment="1">
      <alignment horizontal="left"/>
    </xf>
    <xf numFmtId="168" fontId="1" fillId="0" borderId="0" xfId="0" applyNumberFormat="1" applyFont="1" applyAlignment="1">
      <alignment horizontal="right"/>
    </xf>
    <xf numFmtId="44" fontId="3" fillId="0" borderId="10" xfId="0" applyNumberFormat="1" applyFont="1" applyBorder="1" applyAlignment="1">
      <alignment horizontal="left"/>
    </xf>
    <xf numFmtId="44" fontId="8" fillId="0" borderId="10" xfId="0" applyNumberFormat="1" applyFont="1" applyBorder="1" applyAlignment="1">
      <alignment horizontal="left"/>
    </xf>
    <xf numFmtId="0" fontId="17" fillId="0" borderId="5" xfId="0" applyFont="1" applyBorder="1" applyAlignment="1">
      <alignment vertical="center" wrapText="1"/>
    </xf>
    <xf numFmtId="0" fontId="17" fillId="0" borderId="5" xfId="0" applyFont="1" applyBorder="1" applyAlignment="1">
      <alignment horizontal="center" vertical="center"/>
    </xf>
    <xf numFmtId="0" fontId="3" fillId="0" borderId="5" xfId="0" applyFont="1" applyBorder="1" applyAlignment="1" applyProtection="1">
      <alignment horizontal="center"/>
      <protection locked="0"/>
    </xf>
    <xf numFmtId="0" fontId="3" fillId="0" borderId="5" xfId="0" applyFont="1" applyBorder="1" applyAlignment="1">
      <alignment horizontal="center" vertical="center"/>
    </xf>
    <xf numFmtId="1" fontId="3" fillId="0" borderId="5" xfId="0" applyNumberFormat="1" applyFont="1" applyBorder="1" applyAlignment="1">
      <alignment horizontal="center" vertical="center"/>
    </xf>
    <xf numFmtId="166" fontId="3" fillId="0" borderId="5" xfId="0" applyNumberFormat="1" applyFont="1" applyBorder="1" applyAlignment="1">
      <alignment horizontal="left" vertical="center"/>
    </xf>
    <xf numFmtId="44" fontId="2" fillId="0" borderId="5" xfId="0" applyNumberFormat="1" applyFont="1" applyBorder="1" applyAlignment="1">
      <alignment horizontal="right"/>
    </xf>
    <xf numFmtId="44" fontId="3" fillId="0" borderId="5" xfId="0" applyNumberFormat="1" applyFont="1" applyBorder="1" applyAlignment="1">
      <alignment horizontal="left"/>
    </xf>
    <xf numFmtId="164" fontId="3" fillId="0" borderId="5" xfId="0" applyNumberFormat="1" applyFont="1" applyBorder="1" applyAlignment="1">
      <alignment horizontal="center" vertical="center"/>
    </xf>
    <xf numFmtId="1" fontId="3" fillId="0" borderId="5" xfId="0" applyNumberFormat="1" applyFont="1" applyBorder="1" applyAlignment="1">
      <alignment vertical="center" wrapText="1"/>
    </xf>
    <xf numFmtId="168" fontId="2" fillId="0" borderId="5" xfId="0" applyNumberFormat="1" applyFont="1" applyBorder="1" applyAlignment="1">
      <alignment horizontal="right"/>
    </xf>
    <xf numFmtId="0" fontId="17" fillId="0" borderId="5" xfId="0" applyFont="1" applyBorder="1"/>
    <xf numFmtId="0" fontId="12" fillId="0" borderId="5" xfId="0" applyFont="1" applyBorder="1" applyAlignment="1">
      <alignment horizontal="center" vertical="center"/>
    </xf>
    <xf numFmtId="3" fontId="0" fillId="0" borderId="5" xfId="0" applyNumberFormat="1" applyBorder="1" applyAlignment="1">
      <alignment horizontal="center" vertical="center"/>
    </xf>
    <xf numFmtId="2" fontId="0" fillId="0" borderId="5" xfId="0" applyNumberFormat="1" applyBorder="1"/>
    <xf numFmtId="0" fontId="0" fillId="0" borderId="5" xfId="0" applyBorder="1"/>
    <xf numFmtId="44" fontId="1" fillId="0" borderId="5" xfId="0" applyNumberFormat="1" applyFont="1" applyBorder="1" applyAlignment="1">
      <alignment horizontal="right"/>
    </xf>
    <xf numFmtId="164" fontId="2" fillId="0" borderId="11" xfId="0" applyNumberFormat="1" applyFont="1" applyBorder="1" applyAlignment="1">
      <alignment horizontal="center" vertical="center"/>
    </xf>
    <xf numFmtId="0" fontId="2" fillId="0" borderId="12" xfId="0" applyFont="1" applyBorder="1" applyAlignment="1">
      <alignment horizontal="center" vertical="center"/>
    </xf>
    <xf numFmtId="0" fontId="0" fillId="0" borderId="8" xfId="0" applyBorder="1"/>
    <xf numFmtId="14" fontId="0" fillId="0" borderId="0" xfId="0" applyNumberFormat="1" applyAlignment="1">
      <alignment horizontal="center"/>
    </xf>
    <xf numFmtId="3" fontId="3" fillId="0" borderId="0" xfId="0" applyNumberFormat="1" applyFont="1" applyAlignment="1">
      <alignment horizontal="center" vertical="center" wrapText="1"/>
    </xf>
    <xf numFmtId="44" fontId="8" fillId="2" borderId="0" xfId="0" applyNumberFormat="1" applyFont="1" applyFill="1" applyAlignment="1" applyProtection="1">
      <alignment horizontal="left"/>
      <protection locked="0"/>
    </xf>
    <xf numFmtId="0" fontId="0" fillId="2" borderId="1" xfId="0" applyFill="1" applyBorder="1" applyProtection="1">
      <protection locked="0"/>
    </xf>
    <xf numFmtId="0" fontId="0" fillId="2" borderId="2" xfId="0" applyFill="1" applyBorder="1" applyProtection="1">
      <protection locked="0"/>
    </xf>
    <xf numFmtId="14" fontId="0" fillId="0" borderId="0" xfId="0" applyNumberFormat="1" applyAlignment="1">
      <alignment horizontal="center" vertical="center"/>
    </xf>
    <xf numFmtId="1" fontId="3" fillId="0" borderId="0" xfId="0" applyNumberFormat="1" applyFont="1" applyAlignment="1">
      <alignment horizontal="left" vertical="center" wrapText="1"/>
    </xf>
    <xf numFmtId="0" fontId="7" fillId="0" borderId="0" xfId="0" applyFont="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0" fillId="0" borderId="0" xfId="0"/>
    <xf numFmtId="1" fontId="3" fillId="0" borderId="0" xfId="0" applyNumberFormat="1" applyFont="1" applyAlignment="1">
      <alignment horizontal="left" vertical="center"/>
    </xf>
    <xf numFmtId="0" fontId="0" fillId="0" borderId="0" xfId="0" applyAlignment="1">
      <alignment horizontal="left" vertical="center"/>
    </xf>
    <xf numFmtId="167" fontId="4" fillId="0" borderId="0" xfId="0" applyNumberFormat="1" applyFont="1" applyAlignment="1">
      <alignment horizontal="center" vertical="center"/>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1" fontId="1" fillId="0" borderId="0" xfId="0" applyNumberFormat="1" applyFont="1" applyAlignment="1">
      <alignment horizontal="left" wrapText="1"/>
    </xf>
    <xf numFmtId="0" fontId="14" fillId="0" borderId="0" xfId="0" applyFont="1" applyAlignment="1">
      <alignment vertical="top" wrapText="1"/>
    </xf>
    <xf numFmtId="0" fontId="13" fillId="0" borderId="0" xfId="0" applyFont="1" applyAlignment="1">
      <alignment vertical="top" wrapText="1"/>
    </xf>
    <xf numFmtId="0" fontId="13" fillId="0" borderId="0" xfId="0" applyFont="1"/>
    <xf numFmtId="0" fontId="3" fillId="0" borderId="0" xfId="0" applyFont="1" applyAlignment="1">
      <alignment horizontal="left" wrapText="1"/>
    </xf>
    <xf numFmtId="166" fontId="3" fillId="0" borderId="0" xfId="0" applyNumberFormat="1" applyFont="1" applyAlignment="1">
      <alignment vertical="center" wrapText="1"/>
    </xf>
    <xf numFmtId="166" fontId="3" fillId="0" borderId="0" xfId="0" applyNumberFormat="1" applyFont="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view="pageBreakPreview" zoomScaleNormal="100" zoomScaleSheetLayoutView="100" workbookViewId="0">
      <selection activeCell="B24" sqref="B24:E24"/>
    </sheetView>
  </sheetViews>
  <sheetFormatPr defaultRowHeight="12.75" x14ac:dyDescent="0.2"/>
  <cols>
    <col min="1" max="1" width="5.85546875" customWidth="1"/>
    <col min="2" max="2" width="11.5703125" customWidth="1"/>
    <col min="3" max="3" width="53" customWidth="1"/>
    <col min="4" max="4" width="12.7109375" customWidth="1"/>
    <col min="5" max="5" width="17.42578125" style="3" customWidth="1"/>
    <col min="6" max="6" width="14.5703125" bestFit="1" customWidth="1"/>
    <col min="7" max="7" width="20.85546875" customWidth="1"/>
    <col min="8" max="8" width="12.28515625" bestFit="1" customWidth="1"/>
  </cols>
  <sheetData>
    <row r="1" spans="1:8" x14ac:dyDescent="0.2">
      <c r="G1" s="126">
        <f ca="1">TODAY()</f>
        <v>45475</v>
      </c>
    </row>
    <row r="2" spans="1:8" x14ac:dyDescent="0.2">
      <c r="C2" s="133" t="s">
        <v>103</v>
      </c>
      <c r="D2" s="133"/>
      <c r="E2" s="133"/>
      <c r="F2" s="19" t="s">
        <v>69</v>
      </c>
      <c r="G2" s="52">
        <v>3050.0149999999999</v>
      </c>
    </row>
    <row r="3" spans="1:8" ht="12.75" customHeight="1" x14ac:dyDescent="0.2">
      <c r="C3" s="133"/>
      <c r="D3" s="133"/>
      <c r="E3" s="133"/>
    </row>
    <row r="4" spans="1:8" ht="12.75" customHeight="1" x14ac:dyDescent="0.2">
      <c r="C4" s="133"/>
      <c r="D4" s="133"/>
      <c r="E4" s="133"/>
    </row>
    <row r="5" spans="1:8" ht="28.5" customHeight="1" x14ac:dyDescent="0.2">
      <c r="C5" s="133"/>
      <c r="D5" s="133"/>
      <c r="E5" s="133"/>
    </row>
    <row r="7" spans="1:8" ht="19.5" customHeight="1" x14ac:dyDescent="0.2">
      <c r="C7" s="6" t="s">
        <v>19</v>
      </c>
    </row>
    <row r="8" spans="1:8" ht="24.75" customHeight="1" x14ac:dyDescent="0.2">
      <c r="A8" s="139"/>
      <c r="B8" s="139"/>
      <c r="C8" s="139"/>
      <c r="D8" s="139"/>
      <c r="E8" s="139"/>
      <c r="F8" s="4"/>
    </row>
    <row r="9" spans="1:8" ht="22.5" customHeight="1" x14ac:dyDescent="0.2">
      <c r="A9" s="30"/>
      <c r="B9" s="31" t="s">
        <v>17</v>
      </c>
      <c r="C9" s="25"/>
      <c r="D9" s="26"/>
      <c r="E9" s="27"/>
      <c r="F9" s="22"/>
      <c r="G9" s="28"/>
    </row>
    <row r="10" spans="1:8" ht="12.75" customHeight="1" x14ac:dyDescent="0.2">
      <c r="A10" s="12"/>
      <c r="B10" s="12"/>
      <c r="C10" s="13"/>
      <c r="D10" s="12"/>
      <c r="E10" s="14"/>
      <c r="F10" s="12"/>
    </row>
    <row r="11" spans="1:8" ht="15.75" thickBot="1" x14ac:dyDescent="0.4">
      <c r="A11" s="29"/>
      <c r="B11" s="29" t="s">
        <v>18</v>
      </c>
      <c r="C11" s="8"/>
      <c r="D11" s="9"/>
      <c r="E11" s="43">
        <f>'BID TPDES'!F17</f>
        <v>0</v>
      </c>
      <c r="F11" s="18"/>
      <c r="G11" s="18"/>
      <c r="H11" s="1"/>
    </row>
    <row r="12" spans="1:8" ht="15.75" thickBot="1" x14ac:dyDescent="0.4">
      <c r="A12" s="7"/>
      <c r="B12" s="29" t="s">
        <v>30</v>
      </c>
      <c r="C12" s="8"/>
      <c r="D12" s="9"/>
      <c r="E12" s="43">
        <f>'LOT GRADING'!F14</f>
        <v>0</v>
      </c>
      <c r="F12" s="18"/>
      <c r="G12" s="18"/>
      <c r="H12" s="1"/>
    </row>
    <row r="13" spans="1:8" ht="15.75" thickBot="1" x14ac:dyDescent="0.4">
      <c r="A13" s="7"/>
      <c r="B13" s="29" t="s">
        <v>57</v>
      </c>
      <c r="C13" s="8"/>
      <c r="D13" s="9"/>
      <c r="E13" s="43">
        <f>'BID DRAINAGE'!F22</f>
        <v>0</v>
      </c>
      <c r="F13" s="18"/>
      <c r="G13" s="18"/>
      <c r="H13" s="1"/>
    </row>
    <row r="14" spans="1:8" ht="15.75" thickBot="1" x14ac:dyDescent="0.4">
      <c r="A14" s="7"/>
      <c r="B14" s="29" t="s">
        <v>25</v>
      </c>
      <c r="C14" s="8"/>
      <c r="D14" s="9"/>
      <c r="E14" s="43">
        <f>'BID STREETS'!F31</f>
        <v>0</v>
      </c>
      <c r="F14" s="18"/>
      <c r="G14" s="18"/>
      <c r="H14" s="1"/>
    </row>
    <row r="15" spans="1:8" ht="15.75" thickBot="1" x14ac:dyDescent="0.4">
      <c r="A15" s="7"/>
      <c r="B15" s="29" t="s">
        <v>12</v>
      </c>
      <c r="C15" s="8"/>
      <c r="D15" s="9"/>
      <c r="E15" s="43">
        <f>'BID WATER'!F31</f>
        <v>0</v>
      </c>
      <c r="F15" s="18"/>
      <c r="G15" s="18"/>
      <c r="H15" s="1"/>
    </row>
    <row r="16" spans="1:8" ht="15.75" thickBot="1" x14ac:dyDescent="0.4">
      <c r="A16" s="7"/>
      <c r="B16" s="137" t="s">
        <v>26</v>
      </c>
      <c r="C16" s="138"/>
      <c r="D16" s="9"/>
      <c r="E16" s="43">
        <f>'BID SEWER'!F28</f>
        <v>0</v>
      </c>
      <c r="F16" s="18"/>
      <c r="G16" s="18"/>
      <c r="H16" s="1"/>
    </row>
    <row r="17" spans="1:8" ht="15.75" thickBot="1" x14ac:dyDescent="0.4">
      <c r="A17" s="7"/>
      <c r="B17" s="137" t="s">
        <v>98</v>
      </c>
      <c r="C17" s="138"/>
      <c r="D17" s="33"/>
      <c r="E17" s="43">
        <f>Misc!F13</f>
        <v>0</v>
      </c>
      <c r="F17" s="18"/>
      <c r="G17" s="18"/>
      <c r="H17" s="1"/>
    </row>
    <row r="18" spans="1:8" ht="20.100000000000001" customHeight="1" x14ac:dyDescent="0.35">
      <c r="A18" s="7"/>
      <c r="B18" s="32"/>
      <c r="C18" s="8"/>
      <c r="D18" s="34"/>
      <c r="E18" s="21"/>
      <c r="F18" s="18"/>
      <c r="G18" s="18"/>
      <c r="H18" s="1"/>
    </row>
    <row r="19" spans="1:8" ht="20.100000000000001" customHeight="1" thickBot="1" x14ac:dyDescent="0.4">
      <c r="A19" s="7"/>
      <c r="B19" s="32"/>
      <c r="C19" s="8"/>
      <c r="D19" s="34" t="s">
        <v>23</v>
      </c>
      <c r="E19" s="43">
        <f>SUM(E11:E17)</f>
        <v>0</v>
      </c>
      <c r="F19" s="18"/>
      <c r="G19" s="18"/>
      <c r="H19" s="1"/>
    </row>
    <row r="20" spans="1:8" x14ac:dyDescent="0.2">
      <c r="A20" s="35"/>
      <c r="B20" s="32"/>
      <c r="C20" s="8"/>
      <c r="D20" s="62"/>
      <c r="E20" s="21"/>
    </row>
    <row r="21" spans="1:8" ht="24" customHeight="1" x14ac:dyDescent="0.2">
      <c r="A21" s="35"/>
      <c r="B21" s="143" t="s">
        <v>55</v>
      </c>
      <c r="C21" s="143"/>
      <c r="D21" s="143"/>
      <c r="E21" s="143"/>
    </row>
    <row r="22" spans="1:8" ht="15.75" customHeight="1" x14ac:dyDescent="0.2">
      <c r="A22" s="19" t="s">
        <v>11</v>
      </c>
      <c r="B22" s="5" t="s">
        <v>80</v>
      </c>
      <c r="C22" s="2"/>
    </row>
    <row r="23" spans="1:8" ht="11.25" customHeight="1" x14ac:dyDescent="0.2">
      <c r="A23" s="19"/>
      <c r="B23" s="5"/>
      <c r="C23" s="2"/>
    </row>
    <row r="24" spans="1:8" ht="57.75" customHeight="1" x14ac:dyDescent="0.2">
      <c r="A24" s="40" t="s">
        <v>20</v>
      </c>
      <c r="B24" s="140" t="s">
        <v>21</v>
      </c>
      <c r="C24" s="141"/>
      <c r="D24" s="141"/>
      <c r="E24" s="142"/>
    </row>
    <row r="25" spans="1:8" ht="8.25" customHeight="1" x14ac:dyDescent="0.2">
      <c r="A25" s="37"/>
      <c r="B25" s="38"/>
      <c r="C25" s="39"/>
      <c r="D25" s="39"/>
    </row>
    <row r="26" spans="1:8" ht="90.75" customHeight="1" x14ac:dyDescent="0.2">
      <c r="A26" s="56" t="s">
        <v>50</v>
      </c>
      <c r="B26" s="134" t="s">
        <v>22</v>
      </c>
      <c r="C26" s="135"/>
      <c r="D26" s="135"/>
      <c r="E26" s="136"/>
    </row>
    <row r="35" spans="6:7" x14ac:dyDescent="0.2">
      <c r="F35" s="35" t="s">
        <v>4</v>
      </c>
      <c r="G35" s="129"/>
    </row>
    <row r="36" spans="6:7" x14ac:dyDescent="0.2">
      <c r="F36" s="35" t="s">
        <v>5</v>
      </c>
      <c r="G36" s="130"/>
    </row>
  </sheetData>
  <mergeCells count="7">
    <mergeCell ref="C2:E5"/>
    <mergeCell ref="B26:E26"/>
    <mergeCell ref="B16:C16"/>
    <mergeCell ref="B17:C17"/>
    <mergeCell ref="A8:E8"/>
    <mergeCell ref="B24:E24"/>
    <mergeCell ref="B21:E21"/>
  </mergeCells>
  <pageMargins left="0.56000000000000005" right="0.2" top="0.52" bottom="0.25" header="0.5" footer="0.35"/>
  <pageSetup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view="pageBreakPreview" zoomScaleNormal="100" zoomScaleSheetLayoutView="100" workbookViewId="0">
      <selection activeCell="B21" sqref="B21:E21"/>
    </sheetView>
  </sheetViews>
  <sheetFormatPr defaultRowHeight="12.75" x14ac:dyDescent="0.2"/>
  <cols>
    <col min="1" max="1" width="10.140625" bestFit="1" customWidth="1"/>
    <col min="2" max="2" width="49" customWidth="1"/>
    <col min="3" max="3" width="18.28515625" customWidth="1"/>
    <col min="4" max="4" width="14.42578125" customWidth="1"/>
    <col min="5" max="5" width="14.140625" style="3" customWidth="1"/>
    <col min="6" max="6" width="21" customWidth="1"/>
    <col min="7" max="7" width="12.28515625" bestFit="1" customWidth="1"/>
  </cols>
  <sheetData>
    <row r="1" spans="1:6" x14ac:dyDescent="0.2">
      <c r="E1"/>
      <c r="F1" s="126">
        <f ca="1">'BID SUMMARY'!G1</f>
        <v>45475</v>
      </c>
    </row>
    <row r="2" spans="1:6" x14ac:dyDescent="0.2">
      <c r="B2" s="133" t="s">
        <v>104</v>
      </c>
      <c r="C2" s="133"/>
      <c r="D2" s="133"/>
      <c r="E2" s="19" t="s">
        <v>10</v>
      </c>
      <c r="F2" s="7">
        <f>'BID SUMMARY'!G2</f>
        <v>3050.0149999999999</v>
      </c>
    </row>
    <row r="3" spans="1:6" ht="12.75" customHeight="1" x14ac:dyDescent="0.2">
      <c r="B3" s="133"/>
      <c r="C3" s="133"/>
      <c r="D3" s="133"/>
      <c r="E3"/>
    </row>
    <row r="4" spans="1:6" ht="12.75" customHeight="1" x14ac:dyDescent="0.2">
      <c r="B4" s="133"/>
      <c r="C4" s="133"/>
      <c r="D4" s="133"/>
      <c r="E4"/>
    </row>
    <row r="5" spans="1:6" ht="28.5" customHeight="1" x14ac:dyDescent="0.2">
      <c r="B5" s="133"/>
      <c r="C5" s="133"/>
      <c r="D5" s="133"/>
      <c r="E5"/>
    </row>
    <row r="6" spans="1:6" x14ac:dyDescent="0.2">
      <c r="B6" s="133"/>
      <c r="C6" s="133"/>
      <c r="D6" s="133"/>
    </row>
    <row r="7" spans="1:6" ht="21.75" customHeight="1" thickBot="1" x14ac:dyDescent="0.25">
      <c r="A7" s="139"/>
      <c r="B7" s="139"/>
      <c r="C7" s="139"/>
      <c r="D7" s="139"/>
      <c r="E7" s="139"/>
      <c r="F7" s="4"/>
    </row>
    <row r="8" spans="1:6" ht="26.25" customHeight="1" thickBot="1" x14ac:dyDescent="0.25">
      <c r="A8" s="123" t="s">
        <v>13</v>
      </c>
      <c r="B8" s="24" t="s">
        <v>14</v>
      </c>
      <c r="C8" s="15" t="s">
        <v>2</v>
      </c>
      <c r="D8" s="16" t="s">
        <v>3</v>
      </c>
      <c r="E8" s="17" t="s">
        <v>15</v>
      </c>
      <c r="F8" s="124" t="s">
        <v>16</v>
      </c>
    </row>
    <row r="9" spans="1:6" ht="19.5" customHeight="1" x14ac:dyDescent="0.35">
      <c r="A9" s="66" t="s">
        <v>102</v>
      </c>
      <c r="B9" s="96"/>
      <c r="C9" s="60"/>
      <c r="D9" s="61"/>
      <c r="E9" s="59"/>
      <c r="F9" s="70"/>
    </row>
    <row r="10" spans="1:6" ht="19.5" customHeight="1" x14ac:dyDescent="0.35">
      <c r="A10" s="75">
        <v>1</v>
      </c>
      <c r="B10" s="23" t="s">
        <v>41</v>
      </c>
      <c r="C10" s="42" t="s">
        <v>8</v>
      </c>
      <c r="D10" s="58">
        <v>1</v>
      </c>
      <c r="E10" s="128">
        <v>0</v>
      </c>
      <c r="F10" s="72">
        <f>E10*D10</f>
        <v>0</v>
      </c>
    </row>
    <row r="11" spans="1:6" ht="19.5" customHeight="1" x14ac:dyDescent="0.35">
      <c r="A11" s="75">
        <v>2</v>
      </c>
      <c r="B11" s="23" t="s">
        <v>42</v>
      </c>
      <c r="C11" s="42" t="s">
        <v>8</v>
      </c>
      <c r="D11" s="58">
        <v>1</v>
      </c>
      <c r="E11" s="128">
        <v>0</v>
      </c>
      <c r="F11" s="72">
        <f t="shared" ref="F11:F15" si="0">E11*D11</f>
        <v>0</v>
      </c>
    </row>
    <row r="12" spans="1:6" ht="19.5" customHeight="1" x14ac:dyDescent="0.35">
      <c r="A12" s="75">
        <v>3</v>
      </c>
      <c r="B12" s="23" t="s">
        <v>77</v>
      </c>
      <c r="C12" s="42" t="s">
        <v>7</v>
      </c>
      <c r="D12" s="58">
        <v>2440</v>
      </c>
      <c r="E12" s="128">
        <v>0</v>
      </c>
      <c r="F12" s="72">
        <f t="shared" si="0"/>
        <v>0</v>
      </c>
    </row>
    <row r="13" spans="1:6" ht="19.5" customHeight="1" x14ac:dyDescent="0.35">
      <c r="A13" s="75">
        <v>4</v>
      </c>
      <c r="B13" s="23" t="s">
        <v>76</v>
      </c>
      <c r="C13" s="42" t="s">
        <v>7</v>
      </c>
      <c r="D13" s="58">
        <v>9632</v>
      </c>
      <c r="E13" s="128">
        <v>0</v>
      </c>
      <c r="F13" s="72">
        <f t="shared" si="0"/>
        <v>0</v>
      </c>
    </row>
    <row r="14" spans="1:6" ht="19.5" customHeight="1" x14ac:dyDescent="0.35">
      <c r="A14" s="75">
        <v>5</v>
      </c>
      <c r="B14" s="23" t="s">
        <v>43</v>
      </c>
      <c r="C14" s="42" t="s">
        <v>7</v>
      </c>
      <c r="D14" s="58">
        <v>70</v>
      </c>
      <c r="E14" s="128">
        <v>0</v>
      </c>
      <c r="F14" s="72">
        <f t="shared" si="0"/>
        <v>0</v>
      </c>
    </row>
    <row r="15" spans="1:6" ht="19.5" customHeight="1" x14ac:dyDescent="0.35">
      <c r="A15" s="75">
        <v>6</v>
      </c>
      <c r="B15" s="23" t="s">
        <v>56</v>
      </c>
      <c r="C15" s="42" t="s">
        <v>7</v>
      </c>
      <c r="D15" s="58">
        <v>60</v>
      </c>
      <c r="E15" s="128">
        <v>0</v>
      </c>
      <c r="F15" s="72">
        <f t="shared" si="0"/>
        <v>0</v>
      </c>
    </row>
    <row r="16" spans="1:6" x14ac:dyDescent="0.2">
      <c r="A16" s="125"/>
      <c r="F16" s="99"/>
    </row>
    <row r="17" spans="1:7" ht="20.100000000000001" customHeight="1" thickBot="1" x14ac:dyDescent="0.25">
      <c r="A17" s="71"/>
      <c r="B17" s="20"/>
      <c r="C17" s="8"/>
      <c r="D17" s="9"/>
      <c r="E17" s="55" t="s">
        <v>78</v>
      </c>
      <c r="F17" s="104">
        <f>SUM(F10:F15)</f>
        <v>0</v>
      </c>
      <c r="G17" s="1"/>
    </row>
    <row r="18" spans="1:7" ht="20.100000000000001" customHeight="1" x14ac:dyDescent="0.2">
      <c r="A18" s="109"/>
      <c r="B18" s="110"/>
      <c r="C18" s="111"/>
      <c r="D18" s="69"/>
      <c r="E18" s="112"/>
      <c r="F18" s="113"/>
      <c r="G18" s="1"/>
    </row>
    <row r="19" spans="1:7" ht="54.75" customHeight="1" x14ac:dyDescent="0.2">
      <c r="A19" s="56" t="s">
        <v>11</v>
      </c>
      <c r="B19" s="140" t="s">
        <v>21</v>
      </c>
      <c r="C19" s="141"/>
      <c r="D19" s="141"/>
      <c r="E19" s="142"/>
      <c r="F19" s="21"/>
      <c r="G19" s="1"/>
    </row>
    <row r="20" spans="1:7" ht="94.5" customHeight="1" x14ac:dyDescent="0.2">
      <c r="A20" s="40" t="s">
        <v>20</v>
      </c>
      <c r="B20" s="134" t="s">
        <v>22</v>
      </c>
      <c r="C20" s="135"/>
      <c r="D20" s="135"/>
      <c r="E20" s="136"/>
      <c r="F20" s="21"/>
      <c r="G20" s="1"/>
    </row>
    <row r="21" spans="1:7" ht="409.5" customHeight="1" x14ac:dyDescent="0.2">
      <c r="A21" s="56" t="s">
        <v>50</v>
      </c>
      <c r="B21" s="144" t="s">
        <v>65</v>
      </c>
      <c r="C21" s="145"/>
      <c r="D21" s="145"/>
      <c r="E21" s="146"/>
      <c r="F21" s="21"/>
      <c r="G21" s="1"/>
    </row>
    <row r="22" spans="1:7" x14ac:dyDescent="0.2">
      <c r="A22" t="s">
        <v>64</v>
      </c>
    </row>
    <row r="24" spans="1:7" x14ac:dyDescent="0.2">
      <c r="E24" s="35" t="s">
        <v>4</v>
      </c>
      <c r="F24" s="129"/>
    </row>
    <row r="25" spans="1:7" x14ac:dyDescent="0.2">
      <c r="E25" s="35" t="s">
        <v>5</v>
      </c>
      <c r="F25" s="130"/>
    </row>
  </sheetData>
  <mergeCells count="5">
    <mergeCell ref="B21:E21"/>
    <mergeCell ref="B2:D6"/>
    <mergeCell ref="A7:E7"/>
    <mergeCell ref="B19:E19"/>
    <mergeCell ref="B20:E20"/>
  </mergeCells>
  <pageMargins left="0.56000000000000005" right="0.2" top="0.52" bottom="0.25" header="0.5" footer="0.35"/>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view="pageBreakPreview" zoomScaleNormal="100" zoomScaleSheetLayoutView="100" workbookViewId="0">
      <selection activeCell="B16" sqref="B16:E16"/>
    </sheetView>
  </sheetViews>
  <sheetFormatPr defaultRowHeight="12.75" x14ac:dyDescent="0.2"/>
  <cols>
    <col min="1" max="1" width="10.140625" bestFit="1" customWidth="1"/>
    <col min="2" max="2" width="44.5703125" customWidth="1"/>
    <col min="3" max="3" width="18.28515625" customWidth="1"/>
    <col min="4" max="4" width="14.42578125" customWidth="1"/>
    <col min="5" max="5" width="16.85546875" style="3" customWidth="1"/>
    <col min="6" max="6" width="20.85546875" bestFit="1" customWidth="1"/>
    <col min="7" max="7" width="12.28515625" bestFit="1" customWidth="1"/>
  </cols>
  <sheetData>
    <row r="1" spans="1:6" x14ac:dyDescent="0.2">
      <c r="E1"/>
      <c r="F1" s="126">
        <f ca="1">'BID SUMMARY'!G1</f>
        <v>45475</v>
      </c>
    </row>
    <row r="2" spans="1:6" x14ac:dyDescent="0.2">
      <c r="B2" s="133" t="s">
        <v>105</v>
      </c>
      <c r="C2" s="133"/>
      <c r="D2" s="133"/>
      <c r="E2" s="19" t="s">
        <v>10</v>
      </c>
      <c r="F2" s="7">
        <f>'BID SUMMARY'!G2</f>
        <v>3050.0149999999999</v>
      </c>
    </row>
    <row r="3" spans="1:6" ht="12.75" customHeight="1" x14ac:dyDescent="0.2">
      <c r="B3" s="133"/>
      <c r="C3" s="133"/>
      <c r="D3" s="133"/>
      <c r="E3"/>
    </row>
    <row r="4" spans="1:6" ht="12.75" customHeight="1" x14ac:dyDescent="0.2">
      <c r="B4" s="133"/>
      <c r="C4" s="133"/>
      <c r="D4" s="133"/>
      <c r="E4"/>
    </row>
    <row r="5" spans="1:6" ht="28.5" customHeight="1" x14ac:dyDescent="0.2">
      <c r="B5" s="133"/>
      <c r="C5" s="133"/>
      <c r="D5" s="133"/>
      <c r="E5"/>
    </row>
    <row r="6" spans="1:6" ht="12.75" customHeight="1" x14ac:dyDescent="0.2">
      <c r="B6" s="133"/>
      <c r="C6" s="133"/>
      <c r="D6" s="133"/>
    </row>
    <row r="7" spans="1:6" ht="21.75" customHeight="1" thickBot="1" x14ac:dyDescent="0.25">
      <c r="A7" s="139"/>
      <c r="B7" s="139"/>
      <c r="C7" s="139"/>
      <c r="D7" s="139"/>
      <c r="E7" s="139"/>
      <c r="F7" s="4"/>
    </row>
    <row r="8" spans="1:6" ht="26.25" customHeight="1" thickBot="1" x14ac:dyDescent="0.25">
      <c r="A8" s="123" t="s">
        <v>13</v>
      </c>
      <c r="B8" s="24" t="s">
        <v>14</v>
      </c>
      <c r="C8" s="15" t="s">
        <v>2</v>
      </c>
      <c r="D8" s="16" t="s">
        <v>3</v>
      </c>
      <c r="E8" s="17" t="s">
        <v>15</v>
      </c>
      <c r="F8" s="124" t="s">
        <v>16</v>
      </c>
    </row>
    <row r="9" spans="1:6" ht="15" x14ac:dyDescent="0.35">
      <c r="A9" s="66" t="s">
        <v>102</v>
      </c>
      <c r="B9" s="73"/>
      <c r="C9" s="60"/>
      <c r="D9" s="74"/>
      <c r="E9" s="59"/>
      <c r="F9" s="70"/>
    </row>
    <row r="10" spans="1:6" ht="15" x14ac:dyDescent="0.35">
      <c r="A10" s="75">
        <v>1</v>
      </c>
      <c r="B10" s="97" t="s">
        <v>52</v>
      </c>
      <c r="C10" s="42" t="s">
        <v>27</v>
      </c>
      <c r="D10" s="98">
        <v>31.6</v>
      </c>
      <c r="E10" s="128">
        <v>0</v>
      </c>
      <c r="F10" s="72">
        <f>D10*E10</f>
        <v>0</v>
      </c>
    </row>
    <row r="11" spans="1:6" ht="19.5" customHeight="1" x14ac:dyDescent="0.35">
      <c r="A11" s="75">
        <v>2</v>
      </c>
      <c r="B11" s="8" t="s">
        <v>53</v>
      </c>
      <c r="C11" s="9" t="s">
        <v>1</v>
      </c>
      <c r="D11" s="36">
        <v>11884</v>
      </c>
      <c r="E11" s="128">
        <v>0</v>
      </c>
      <c r="F11" s="72">
        <f>D11*E11</f>
        <v>0</v>
      </c>
    </row>
    <row r="12" spans="1:6" ht="19.5" customHeight="1" x14ac:dyDescent="0.35">
      <c r="A12" s="75">
        <v>3</v>
      </c>
      <c r="B12" s="8" t="s">
        <v>96</v>
      </c>
      <c r="C12" s="9" t="s">
        <v>1</v>
      </c>
      <c r="D12" s="36">
        <v>36718</v>
      </c>
      <c r="E12" s="128">
        <v>0</v>
      </c>
      <c r="F12" s="72">
        <f>D12*E12</f>
        <v>0</v>
      </c>
    </row>
    <row r="13" spans="1:6" ht="19.5" customHeight="1" x14ac:dyDescent="0.35">
      <c r="A13" s="75">
        <v>4</v>
      </c>
      <c r="B13" s="8" t="s">
        <v>133</v>
      </c>
      <c r="C13" s="9" t="s">
        <v>1</v>
      </c>
      <c r="D13" s="36">
        <v>15743</v>
      </c>
      <c r="E13" s="128">
        <v>0</v>
      </c>
      <c r="F13" s="72">
        <f>D13*E13</f>
        <v>0</v>
      </c>
    </row>
    <row r="14" spans="1:6" ht="26.25" customHeight="1" thickBot="1" x14ac:dyDescent="0.25">
      <c r="A14" s="71"/>
      <c r="B14" s="20"/>
      <c r="C14" s="8"/>
      <c r="D14" s="9"/>
      <c r="E14" s="55" t="s">
        <v>78</v>
      </c>
      <c r="F14" s="104">
        <f>SUM(F10:F13)</f>
        <v>0</v>
      </c>
    </row>
    <row r="15" spans="1:6" ht="15" x14ac:dyDescent="0.35">
      <c r="A15" s="114"/>
      <c r="B15" s="73"/>
      <c r="C15" s="60"/>
      <c r="D15" s="74"/>
      <c r="E15" s="59"/>
      <c r="F15" s="59"/>
    </row>
    <row r="16" spans="1:6" ht="44.25" customHeight="1" x14ac:dyDescent="0.35">
      <c r="A16" s="56" t="s">
        <v>11</v>
      </c>
      <c r="B16" s="147" t="s">
        <v>134</v>
      </c>
      <c r="C16" s="147"/>
      <c r="D16" s="147"/>
      <c r="E16" s="147"/>
      <c r="F16" s="18"/>
    </row>
    <row r="17" spans="1:7" ht="54" customHeight="1" x14ac:dyDescent="0.2">
      <c r="A17" s="56" t="s">
        <v>20</v>
      </c>
      <c r="B17" s="147" t="s">
        <v>54</v>
      </c>
      <c r="C17" s="147"/>
      <c r="D17" s="147"/>
      <c r="E17" s="147"/>
      <c r="F17" s="21"/>
    </row>
    <row r="18" spans="1:7" ht="16.5" customHeight="1" x14ac:dyDescent="0.2">
      <c r="A18" s="48" t="s">
        <v>50</v>
      </c>
      <c r="B18" s="140" t="s">
        <v>91</v>
      </c>
      <c r="C18" s="140"/>
      <c r="D18" s="140"/>
      <c r="E18" s="140"/>
      <c r="F18" s="140"/>
      <c r="G18" s="1"/>
    </row>
    <row r="19" spans="1:7" ht="54.75" customHeight="1" x14ac:dyDescent="0.2">
      <c r="A19" s="56" t="s">
        <v>51</v>
      </c>
      <c r="B19" s="140" t="s">
        <v>21</v>
      </c>
      <c r="C19" s="141"/>
      <c r="D19" s="141"/>
      <c r="E19" s="142"/>
      <c r="G19" s="1"/>
    </row>
    <row r="20" spans="1:7" ht="94.5" customHeight="1" x14ac:dyDescent="0.2">
      <c r="A20" s="56" t="s">
        <v>81</v>
      </c>
      <c r="B20" s="134" t="s">
        <v>22</v>
      </c>
      <c r="C20" s="135"/>
      <c r="D20" s="135"/>
      <c r="E20" s="136"/>
      <c r="G20" s="1"/>
    </row>
    <row r="21" spans="1:7" ht="20.100000000000001" customHeight="1" x14ac:dyDescent="0.2">
      <c r="G21" s="1"/>
    </row>
    <row r="22" spans="1:7" ht="20.100000000000001" customHeight="1" x14ac:dyDescent="0.2">
      <c r="E22" s="35" t="s">
        <v>4</v>
      </c>
      <c r="F22" s="129"/>
      <c r="G22" s="1"/>
    </row>
    <row r="23" spans="1:7" ht="21" customHeight="1" x14ac:dyDescent="0.2">
      <c r="E23" s="35" t="s">
        <v>5</v>
      </c>
      <c r="F23" s="130"/>
      <c r="G23" s="1"/>
    </row>
    <row r="24" spans="1:7" ht="23.25" customHeight="1" x14ac:dyDescent="0.2">
      <c r="E24"/>
      <c r="G24" s="1"/>
    </row>
  </sheetData>
  <mergeCells count="7">
    <mergeCell ref="B2:D6"/>
    <mergeCell ref="A7:E7"/>
    <mergeCell ref="B19:E19"/>
    <mergeCell ref="B20:E20"/>
    <mergeCell ref="B18:F18"/>
    <mergeCell ref="B17:E17"/>
    <mergeCell ref="B16:E16"/>
  </mergeCells>
  <pageMargins left="0.56000000000000005" right="0.2" top="0.52" bottom="0.25" header="0.5" footer="0.3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view="pageBreakPreview" zoomScaleNormal="100" zoomScaleSheetLayoutView="100" workbookViewId="0">
      <selection activeCell="D25" sqref="D25"/>
    </sheetView>
  </sheetViews>
  <sheetFormatPr defaultRowHeight="12.75" x14ac:dyDescent="0.2"/>
  <cols>
    <col min="1" max="1" width="10.85546875" customWidth="1"/>
    <col min="2" max="2" width="49" bestFit="1" customWidth="1"/>
    <col min="3" max="3" width="18.85546875" customWidth="1"/>
    <col min="4" max="4" width="12.7109375" customWidth="1"/>
    <col min="5" max="5" width="19.140625" style="3" customWidth="1"/>
    <col min="6" max="6" width="20.85546875" bestFit="1" customWidth="1"/>
    <col min="7" max="7" width="12.28515625" bestFit="1" customWidth="1"/>
  </cols>
  <sheetData>
    <row r="1" spans="1:6" ht="12.75" customHeight="1" x14ac:dyDescent="0.2">
      <c r="E1"/>
      <c r="F1" s="126">
        <f ca="1">'BID SUMMARY'!G1</f>
        <v>45475</v>
      </c>
    </row>
    <row r="2" spans="1:6" ht="12.75" customHeight="1" x14ac:dyDescent="0.2">
      <c r="B2" s="133" t="s">
        <v>106</v>
      </c>
      <c r="C2" s="133"/>
      <c r="D2" s="133"/>
      <c r="E2" s="19" t="s">
        <v>10</v>
      </c>
      <c r="F2" s="7">
        <f>'BID SUMMARY'!G2</f>
        <v>3050.0149999999999</v>
      </c>
    </row>
    <row r="3" spans="1:6" ht="12.75" customHeight="1" x14ac:dyDescent="0.2">
      <c r="B3" s="133"/>
      <c r="C3" s="133"/>
      <c r="D3" s="133"/>
      <c r="E3"/>
    </row>
    <row r="4" spans="1:6" ht="12.75" customHeight="1" x14ac:dyDescent="0.2">
      <c r="B4" s="133"/>
      <c r="C4" s="133"/>
      <c r="D4" s="133"/>
      <c r="E4"/>
    </row>
    <row r="5" spans="1:6" ht="12.75" customHeight="1" x14ac:dyDescent="0.2">
      <c r="B5" s="133"/>
      <c r="C5" s="133"/>
      <c r="D5" s="133"/>
      <c r="E5"/>
    </row>
    <row r="6" spans="1:6" ht="28.5" customHeight="1" x14ac:dyDescent="0.2">
      <c r="B6" s="133"/>
      <c r="C6" s="133"/>
      <c r="D6" s="133"/>
      <c r="E6">
        <v>18292</v>
      </c>
    </row>
    <row r="7" spans="1:6" ht="21.75" customHeight="1" thickBot="1" x14ac:dyDescent="0.25">
      <c r="A7" s="139"/>
      <c r="B7" s="139"/>
      <c r="C7" s="139"/>
      <c r="D7" s="139"/>
      <c r="E7" s="139"/>
      <c r="F7" s="4"/>
    </row>
    <row r="8" spans="1:6" ht="26.25" customHeight="1" thickBot="1" x14ac:dyDescent="0.25">
      <c r="A8" s="123" t="s">
        <v>13</v>
      </c>
      <c r="B8" s="24" t="s">
        <v>14</v>
      </c>
      <c r="C8" s="15" t="s">
        <v>2</v>
      </c>
      <c r="D8" s="16" t="s">
        <v>3</v>
      </c>
      <c r="E8" s="17" t="s">
        <v>15</v>
      </c>
      <c r="F8" s="124" t="s">
        <v>16</v>
      </c>
    </row>
    <row r="9" spans="1:6" ht="19.5" customHeight="1" x14ac:dyDescent="0.35">
      <c r="A9" s="66" t="s">
        <v>102</v>
      </c>
      <c r="B9" s="68"/>
      <c r="C9" s="69"/>
      <c r="D9" s="95"/>
      <c r="E9" s="59"/>
      <c r="F9" s="70"/>
    </row>
    <row r="10" spans="1:6" ht="19.5" customHeight="1" x14ac:dyDescent="0.35">
      <c r="A10" s="71">
        <v>1</v>
      </c>
      <c r="B10" s="46" t="s">
        <v>31</v>
      </c>
      <c r="C10" s="9" t="s">
        <v>6</v>
      </c>
      <c r="D10" s="57">
        <v>1</v>
      </c>
      <c r="E10" s="128">
        <v>0</v>
      </c>
      <c r="F10" s="72">
        <f t="shared" ref="F10:F29" si="0">D10*E10</f>
        <v>0</v>
      </c>
    </row>
    <row r="11" spans="1:6" ht="19.5" customHeight="1" x14ac:dyDescent="0.35">
      <c r="A11" s="71">
        <f>A10+1</f>
        <v>2</v>
      </c>
      <c r="B11" s="45" t="s">
        <v>66</v>
      </c>
      <c r="C11" s="9" t="s">
        <v>1</v>
      </c>
      <c r="D11" s="57">
        <v>12331</v>
      </c>
      <c r="E11" s="128">
        <v>0</v>
      </c>
      <c r="F11" s="72">
        <f t="shared" si="0"/>
        <v>0</v>
      </c>
    </row>
    <row r="12" spans="1:6" ht="19.5" customHeight="1" x14ac:dyDescent="0.35">
      <c r="A12" s="71">
        <f t="shared" ref="A12:A17" si="1">A11+1</f>
        <v>3</v>
      </c>
      <c r="B12" s="45" t="s">
        <v>61</v>
      </c>
      <c r="C12" s="9" t="s">
        <v>1</v>
      </c>
      <c r="D12" s="57">
        <v>2970</v>
      </c>
      <c r="E12" s="128">
        <v>0</v>
      </c>
      <c r="F12" s="72">
        <f t="shared" si="0"/>
        <v>0</v>
      </c>
    </row>
    <row r="13" spans="1:6" ht="19.5" customHeight="1" x14ac:dyDescent="0.35">
      <c r="A13" s="71">
        <f>A12+1</f>
        <v>4</v>
      </c>
      <c r="B13" s="45" t="s">
        <v>45</v>
      </c>
      <c r="C13" s="9" t="s">
        <v>7</v>
      </c>
      <c r="D13" s="57">
        <v>40</v>
      </c>
      <c r="E13" s="128">
        <v>0</v>
      </c>
      <c r="F13" s="72">
        <f t="shared" si="0"/>
        <v>0</v>
      </c>
    </row>
    <row r="14" spans="1:6" ht="19.5" customHeight="1" x14ac:dyDescent="0.35">
      <c r="A14" s="71">
        <f t="shared" si="1"/>
        <v>5</v>
      </c>
      <c r="B14" s="45" t="s">
        <v>46</v>
      </c>
      <c r="C14" s="9" t="s">
        <v>8</v>
      </c>
      <c r="D14" s="57">
        <v>8</v>
      </c>
      <c r="E14" s="128">
        <v>0</v>
      </c>
      <c r="F14" s="72">
        <f t="shared" si="0"/>
        <v>0</v>
      </c>
    </row>
    <row r="15" spans="1:6" ht="19.5" customHeight="1" x14ac:dyDescent="0.35">
      <c r="A15" s="71">
        <f t="shared" si="1"/>
        <v>6</v>
      </c>
      <c r="B15" s="53" t="s">
        <v>82</v>
      </c>
      <c r="C15" s="9" t="s">
        <v>0</v>
      </c>
      <c r="D15" s="57">
        <v>12884</v>
      </c>
      <c r="E15" s="128">
        <v>0</v>
      </c>
      <c r="F15" s="72">
        <f t="shared" si="0"/>
        <v>0</v>
      </c>
    </row>
    <row r="16" spans="1:6" ht="19.5" customHeight="1" x14ac:dyDescent="0.35">
      <c r="A16" s="71">
        <f>A15+1</f>
        <v>7</v>
      </c>
      <c r="B16" s="53" t="s">
        <v>83</v>
      </c>
      <c r="C16" s="9" t="s">
        <v>0</v>
      </c>
      <c r="D16" s="57">
        <v>14343</v>
      </c>
      <c r="E16" s="128">
        <v>0</v>
      </c>
      <c r="F16" s="72">
        <f t="shared" si="0"/>
        <v>0</v>
      </c>
    </row>
    <row r="17" spans="1:6" ht="19.5" customHeight="1" x14ac:dyDescent="0.35">
      <c r="A17" s="71">
        <f t="shared" si="1"/>
        <v>8</v>
      </c>
      <c r="B17" s="53" t="s">
        <v>84</v>
      </c>
      <c r="C17" s="9" t="s">
        <v>0</v>
      </c>
      <c r="D17" s="57">
        <v>5408</v>
      </c>
      <c r="E17" s="128">
        <v>0</v>
      </c>
      <c r="F17" s="72">
        <f t="shared" ref="F17:F18" si="2">D17*E17</f>
        <v>0</v>
      </c>
    </row>
    <row r="18" spans="1:6" ht="19.5" customHeight="1" x14ac:dyDescent="0.35">
      <c r="A18" s="71">
        <f>A17+1</f>
        <v>9</v>
      </c>
      <c r="B18" s="53" t="s">
        <v>85</v>
      </c>
      <c r="C18" s="9" t="s">
        <v>0</v>
      </c>
      <c r="D18" s="57">
        <v>5903</v>
      </c>
      <c r="E18" s="128">
        <v>0</v>
      </c>
      <c r="F18" s="72">
        <f t="shared" si="2"/>
        <v>0</v>
      </c>
    </row>
    <row r="19" spans="1:6" ht="19.5" customHeight="1" x14ac:dyDescent="0.35">
      <c r="A19" s="71">
        <f>A18+1</f>
        <v>10</v>
      </c>
      <c r="B19" s="53" t="s">
        <v>86</v>
      </c>
      <c r="C19" s="9" t="s">
        <v>0</v>
      </c>
      <c r="D19" s="57">
        <v>20246</v>
      </c>
      <c r="E19" s="128">
        <v>0</v>
      </c>
      <c r="F19" s="72">
        <f t="shared" ref="F19" si="3">D19*E19</f>
        <v>0</v>
      </c>
    </row>
    <row r="20" spans="1:6" ht="19.5" customHeight="1" x14ac:dyDescent="0.35">
      <c r="A20" s="71">
        <f t="shared" ref="A20:A29" si="4">A19+1</f>
        <v>11</v>
      </c>
      <c r="B20" s="53" t="s">
        <v>62</v>
      </c>
      <c r="C20" s="9" t="s">
        <v>7</v>
      </c>
      <c r="D20" s="57">
        <v>124</v>
      </c>
      <c r="E20" s="128">
        <v>0</v>
      </c>
      <c r="F20" s="72">
        <f t="shared" si="0"/>
        <v>0</v>
      </c>
    </row>
    <row r="21" spans="1:6" ht="19.5" customHeight="1" x14ac:dyDescent="0.35">
      <c r="A21" s="71">
        <f t="shared" si="4"/>
        <v>12</v>
      </c>
      <c r="B21" s="53" t="s">
        <v>110</v>
      </c>
      <c r="C21" s="9" t="s">
        <v>7</v>
      </c>
      <c r="D21" s="57">
        <v>9632</v>
      </c>
      <c r="E21" s="128">
        <v>0</v>
      </c>
      <c r="F21" s="72">
        <f t="shared" ref="F21" si="5">D21*E21</f>
        <v>0</v>
      </c>
    </row>
    <row r="22" spans="1:6" ht="19.5" customHeight="1" x14ac:dyDescent="0.35">
      <c r="A22" s="71">
        <f t="shared" si="4"/>
        <v>13</v>
      </c>
      <c r="B22" s="53" t="s">
        <v>136</v>
      </c>
      <c r="C22" s="9" t="s">
        <v>8</v>
      </c>
      <c r="D22" s="57">
        <v>25</v>
      </c>
      <c r="E22" s="128">
        <v>0</v>
      </c>
      <c r="F22" s="72">
        <f t="shared" si="0"/>
        <v>0</v>
      </c>
    </row>
    <row r="23" spans="1:6" ht="19.5" customHeight="1" x14ac:dyDescent="0.35">
      <c r="A23" s="71">
        <f t="shared" si="4"/>
        <v>14</v>
      </c>
      <c r="B23" s="53" t="s">
        <v>63</v>
      </c>
      <c r="C23" s="9" t="s">
        <v>0</v>
      </c>
      <c r="D23" s="57">
        <v>463</v>
      </c>
      <c r="E23" s="128">
        <v>0</v>
      </c>
      <c r="F23" s="72">
        <f t="shared" si="0"/>
        <v>0</v>
      </c>
    </row>
    <row r="24" spans="1:6" ht="19.5" customHeight="1" x14ac:dyDescent="0.35">
      <c r="A24" s="71">
        <f t="shared" si="4"/>
        <v>15</v>
      </c>
      <c r="B24" s="53" t="s">
        <v>137</v>
      </c>
      <c r="C24" s="9" t="s">
        <v>0</v>
      </c>
      <c r="D24" s="57">
        <v>22</v>
      </c>
      <c r="E24" s="128">
        <v>0</v>
      </c>
      <c r="F24" s="72">
        <f t="shared" ref="F24" si="6">D24*E24</f>
        <v>0</v>
      </c>
    </row>
    <row r="25" spans="1:6" ht="19.5" customHeight="1" x14ac:dyDescent="0.35">
      <c r="A25" s="71">
        <f t="shared" si="4"/>
        <v>16</v>
      </c>
      <c r="B25" s="53" t="s">
        <v>70</v>
      </c>
      <c r="C25" s="9" t="s">
        <v>8</v>
      </c>
      <c r="D25" s="57">
        <v>10</v>
      </c>
      <c r="E25" s="128">
        <v>0</v>
      </c>
      <c r="F25" s="72">
        <f>D25*E25</f>
        <v>0</v>
      </c>
    </row>
    <row r="26" spans="1:6" ht="19.5" customHeight="1" x14ac:dyDescent="0.35">
      <c r="A26" s="71">
        <f t="shared" si="4"/>
        <v>17</v>
      </c>
      <c r="B26" s="53" t="s">
        <v>71</v>
      </c>
      <c r="C26" s="9" t="s">
        <v>8</v>
      </c>
      <c r="D26" s="57">
        <v>12</v>
      </c>
      <c r="E26" s="128">
        <v>0</v>
      </c>
      <c r="F26" s="72">
        <f t="shared" si="0"/>
        <v>0</v>
      </c>
    </row>
    <row r="27" spans="1:6" ht="25.5" x14ac:dyDescent="0.35">
      <c r="A27" s="71">
        <f t="shared" si="4"/>
        <v>18</v>
      </c>
      <c r="B27" s="132" t="s">
        <v>73</v>
      </c>
      <c r="C27" s="9" t="s">
        <v>8</v>
      </c>
      <c r="D27" s="57">
        <v>22</v>
      </c>
      <c r="E27" s="128">
        <v>0</v>
      </c>
      <c r="F27" s="72">
        <f>D27*E27</f>
        <v>0</v>
      </c>
    </row>
    <row r="28" spans="1:6" ht="15" x14ac:dyDescent="0.35">
      <c r="A28" s="71">
        <f t="shared" si="4"/>
        <v>19</v>
      </c>
      <c r="B28" s="132" t="s">
        <v>138</v>
      </c>
      <c r="C28" s="9" t="s">
        <v>8</v>
      </c>
      <c r="D28" s="57">
        <v>2</v>
      </c>
      <c r="E28" s="128">
        <v>0</v>
      </c>
      <c r="F28" s="72">
        <f>D28*E28</f>
        <v>0</v>
      </c>
    </row>
    <row r="29" spans="1:6" ht="19.5" customHeight="1" x14ac:dyDescent="0.35">
      <c r="A29" s="71">
        <f t="shared" si="4"/>
        <v>20</v>
      </c>
      <c r="B29" s="53" t="s">
        <v>72</v>
      </c>
      <c r="C29" s="9" t="s">
        <v>8</v>
      </c>
      <c r="D29" s="57">
        <v>8</v>
      </c>
      <c r="E29" s="128">
        <v>0</v>
      </c>
      <c r="F29" s="72">
        <f t="shared" si="0"/>
        <v>0</v>
      </c>
    </row>
    <row r="30" spans="1:6" ht="19.5" customHeight="1" x14ac:dyDescent="0.35">
      <c r="A30" s="71"/>
      <c r="B30" s="53"/>
      <c r="C30" s="9"/>
      <c r="D30" s="57"/>
      <c r="E30" s="18"/>
      <c r="F30" s="72"/>
    </row>
    <row r="31" spans="1:6" ht="17.25" customHeight="1" thickBot="1" x14ac:dyDescent="0.4">
      <c r="A31" s="71"/>
      <c r="B31" s="53"/>
      <c r="C31" s="9"/>
      <c r="D31" s="57"/>
      <c r="E31" s="103" t="s">
        <v>78</v>
      </c>
      <c r="F31" s="105">
        <f>SUM(F10:F29)</f>
        <v>0</v>
      </c>
    </row>
    <row r="32" spans="1:6" ht="17.25" customHeight="1" x14ac:dyDescent="0.2">
      <c r="A32" s="109"/>
      <c r="B32" s="115"/>
      <c r="C32" s="69"/>
      <c r="D32" s="95"/>
      <c r="E32" s="116"/>
      <c r="F32" s="116"/>
    </row>
    <row r="33" spans="1:6" ht="54" customHeight="1" x14ac:dyDescent="0.2">
      <c r="A33" s="41" t="s">
        <v>11</v>
      </c>
      <c r="B33" s="140" t="s">
        <v>21</v>
      </c>
      <c r="C33" s="141"/>
      <c r="D33" s="141"/>
      <c r="E33" s="142"/>
    </row>
    <row r="34" spans="1:6" ht="79.5" customHeight="1" x14ac:dyDescent="0.2">
      <c r="A34" s="40" t="s">
        <v>20</v>
      </c>
      <c r="B34" s="134" t="s">
        <v>22</v>
      </c>
      <c r="C34" s="135"/>
      <c r="D34" s="135"/>
      <c r="E34" s="136"/>
    </row>
    <row r="35" spans="1:6" x14ac:dyDescent="0.2">
      <c r="E35"/>
    </row>
    <row r="36" spans="1:6" x14ac:dyDescent="0.2">
      <c r="E36" s="35" t="s">
        <v>4</v>
      </c>
      <c r="F36" s="129"/>
    </row>
    <row r="37" spans="1:6" x14ac:dyDescent="0.2">
      <c r="E37" s="35" t="s">
        <v>5</v>
      </c>
      <c r="F37" s="130"/>
    </row>
  </sheetData>
  <mergeCells count="4">
    <mergeCell ref="B2:D6"/>
    <mergeCell ref="B34:E34"/>
    <mergeCell ref="B33:E33"/>
    <mergeCell ref="A7:E7"/>
  </mergeCells>
  <pageMargins left="0.56000000000000005" right="0.2" top="0.52" bottom="0.25" header="0.5" footer="0.35"/>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
  <sheetViews>
    <sheetView view="pageBreakPreview" zoomScaleNormal="100" zoomScaleSheetLayoutView="100" workbookViewId="0">
      <selection activeCell="C19" sqref="C19"/>
    </sheetView>
  </sheetViews>
  <sheetFormatPr defaultRowHeight="12.75" x14ac:dyDescent="0.2"/>
  <cols>
    <col min="1" max="1" width="10.85546875" customWidth="1"/>
    <col min="2" max="2" width="43.5703125" bestFit="1" customWidth="1"/>
    <col min="3" max="3" width="18.85546875" customWidth="1"/>
    <col min="4" max="4" width="12.7109375" customWidth="1"/>
    <col min="5" max="5" width="19.140625" style="3" customWidth="1"/>
    <col min="6" max="6" width="20.85546875" bestFit="1" customWidth="1"/>
    <col min="7" max="7" width="12.28515625" bestFit="1" customWidth="1"/>
  </cols>
  <sheetData>
    <row r="1" spans="1:6" x14ac:dyDescent="0.2">
      <c r="E1"/>
      <c r="F1" s="126">
        <f ca="1">'BID SUMMARY'!G1</f>
        <v>45475</v>
      </c>
    </row>
    <row r="2" spans="1:6" x14ac:dyDescent="0.2">
      <c r="B2" s="133" t="s">
        <v>107</v>
      </c>
      <c r="C2" s="133"/>
      <c r="D2" s="133"/>
      <c r="E2" s="19" t="s">
        <v>10</v>
      </c>
      <c r="F2" s="52">
        <f>'BID SUMMARY'!G2</f>
        <v>3050.0149999999999</v>
      </c>
    </row>
    <row r="3" spans="1:6" ht="12.75" customHeight="1" x14ac:dyDescent="0.2">
      <c r="B3" s="133"/>
      <c r="C3" s="133"/>
      <c r="D3" s="133"/>
      <c r="E3"/>
    </row>
    <row r="4" spans="1:6" ht="12.75" customHeight="1" x14ac:dyDescent="0.2">
      <c r="B4" s="133"/>
      <c r="C4" s="133"/>
      <c r="D4" s="133"/>
      <c r="E4"/>
    </row>
    <row r="5" spans="1:6" ht="12.75" customHeight="1" x14ac:dyDescent="0.2">
      <c r="B5" s="133"/>
      <c r="C5" s="133"/>
      <c r="D5" s="133"/>
      <c r="E5"/>
    </row>
    <row r="6" spans="1:6" ht="28.5" customHeight="1" x14ac:dyDescent="0.2">
      <c r="B6" s="133"/>
      <c r="C6" s="133"/>
      <c r="D6" s="133"/>
      <c r="E6"/>
    </row>
    <row r="7" spans="1:6" ht="21.75" customHeight="1" thickBot="1" x14ac:dyDescent="0.25">
      <c r="A7" s="139"/>
      <c r="B7" s="139"/>
      <c r="C7" s="139"/>
      <c r="D7" s="139"/>
      <c r="E7" s="139"/>
      <c r="F7" s="4"/>
    </row>
    <row r="8" spans="1:6" ht="26.25" customHeight="1" thickBot="1" x14ac:dyDescent="0.25">
      <c r="A8" s="123" t="s">
        <v>13</v>
      </c>
      <c r="B8" s="24" t="s">
        <v>14</v>
      </c>
      <c r="C8" s="15" t="s">
        <v>2</v>
      </c>
      <c r="D8" s="16" t="s">
        <v>3</v>
      </c>
      <c r="E8" s="17" t="s">
        <v>15</v>
      </c>
      <c r="F8" s="124" t="s">
        <v>16</v>
      </c>
    </row>
    <row r="9" spans="1:6" ht="19.5" customHeight="1" x14ac:dyDescent="0.35">
      <c r="A9" s="66" t="s">
        <v>102</v>
      </c>
      <c r="B9" s="68"/>
      <c r="C9" s="69"/>
      <c r="D9" s="95"/>
      <c r="E9" s="59"/>
      <c r="F9" s="70"/>
    </row>
    <row r="10" spans="1:6" ht="19.5" customHeight="1" x14ac:dyDescent="0.35">
      <c r="A10" s="71">
        <v>1</v>
      </c>
      <c r="B10" s="53" t="s">
        <v>114</v>
      </c>
      <c r="C10" s="9" t="s">
        <v>8</v>
      </c>
      <c r="D10" s="57">
        <v>1</v>
      </c>
      <c r="E10" s="128">
        <v>0</v>
      </c>
      <c r="F10" s="72">
        <f t="shared" ref="F10:F20" si="0">D10*E10</f>
        <v>0</v>
      </c>
    </row>
    <row r="11" spans="1:6" ht="19.5" customHeight="1" x14ac:dyDescent="0.35">
      <c r="A11" s="71">
        <f>A10+1</f>
        <v>2</v>
      </c>
      <c r="B11" s="53" t="s">
        <v>58</v>
      </c>
      <c r="C11" s="9" t="s">
        <v>8</v>
      </c>
      <c r="D11" s="57">
        <v>1</v>
      </c>
      <c r="E11" s="128">
        <v>0</v>
      </c>
      <c r="F11" s="72">
        <f t="shared" ref="F11:F12" si="1">D11*E11</f>
        <v>0</v>
      </c>
    </row>
    <row r="12" spans="1:6" ht="19.5" customHeight="1" x14ac:dyDescent="0.35">
      <c r="A12" s="71">
        <f t="shared" ref="A12:A20" si="2">A11+1</f>
        <v>3</v>
      </c>
      <c r="B12" s="53" t="s">
        <v>115</v>
      </c>
      <c r="C12" s="9" t="s">
        <v>8</v>
      </c>
      <c r="D12" s="57">
        <v>1</v>
      </c>
      <c r="E12" s="128">
        <v>0</v>
      </c>
      <c r="F12" s="72">
        <f t="shared" si="1"/>
        <v>0</v>
      </c>
    </row>
    <row r="13" spans="1:6" ht="19.5" customHeight="1" x14ac:dyDescent="0.35">
      <c r="A13" s="71">
        <f t="shared" si="2"/>
        <v>4</v>
      </c>
      <c r="B13" s="53" t="s">
        <v>59</v>
      </c>
      <c r="C13" s="9" t="s">
        <v>8</v>
      </c>
      <c r="D13" s="57">
        <v>1</v>
      </c>
      <c r="E13" s="128">
        <v>0</v>
      </c>
      <c r="F13" s="72">
        <f t="shared" si="0"/>
        <v>0</v>
      </c>
    </row>
    <row r="14" spans="1:6" ht="19.5" customHeight="1" x14ac:dyDescent="0.35">
      <c r="A14" s="71">
        <f t="shared" si="2"/>
        <v>5</v>
      </c>
      <c r="B14" s="53" t="s">
        <v>112</v>
      </c>
      <c r="C14" s="9" t="s">
        <v>7</v>
      </c>
      <c r="D14" s="57">
        <v>282</v>
      </c>
      <c r="E14" s="128">
        <v>0</v>
      </c>
      <c r="F14" s="72">
        <f t="shared" si="0"/>
        <v>0</v>
      </c>
    </row>
    <row r="15" spans="1:6" ht="19.5" customHeight="1" x14ac:dyDescent="0.35">
      <c r="A15" s="71">
        <f t="shared" si="2"/>
        <v>6</v>
      </c>
      <c r="B15" s="53" t="s">
        <v>113</v>
      </c>
      <c r="C15" s="9" t="s">
        <v>7</v>
      </c>
      <c r="D15" s="57">
        <v>287</v>
      </c>
      <c r="E15" s="128">
        <v>0</v>
      </c>
      <c r="F15" s="72">
        <f t="shared" si="0"/>
        <v>0</v>
      </c>
    </row>
    <row r="16" spans="1:6" ht="19.5" customHeight="1" x14ac:dyDescent="0.35">
      <c r="A16" s="71">
        <f t="shared" si="2"/>
        <v>7</v>
      </c>
      <c r="B16" s="53" t="s">
        <v>60</v>
      </c>
      <c r="C16" s="9" t="s">
        <v>0</v>
      </c>
      <c r="D16" s="57">
        <v>123</v>
      </c>
      <c r="E16" s="128">
        <v>0</v>
      </c>
      <c r="F16" s="72">
        <f t="shared" si="0"/>
        <v>0</v>
      </c>
    </row>
    <row r="17" spans="1:6" ht="19.5" customHeight="1" x14ac:dyDescent="0.35">
      <c r="A17" s="71">
        <f t="shared" si="2"/>
        <v>8</v>
      </c>
      <c r="B17" s="53" t="s">
        <v>75</v>
      </c>
      <c r="C17" s="9" t="s">
        <v>0</v>
      </c>
      <c r="D17" s="57">
        <v>11229</v>
      </c>
      <c r="E17" s="128">
        <v>0</v>
      </c>
      <c r="F17" s="72">
        <f t="shared" si="0"/>
        <v>0</v>
      </c>
    </row>
    <row r="18" spans="1:6" ht="19.5" customHeight="1" x14ac:dyDescent="0.35">
      <c r="A18" s="71">
        <f t="shared" si="2"/>
        <v>9</v>
      </c>
      <c r="B18" s="53" t="s">
        <v>87</v>
      </c>
      <c r="C18" s="9" t="s">
        <v>0</v>
      </c>
      <c r="D18" s="57">
        <v>93</v>
      </c>
      <c r="E18" s="128">
        <v>0</v>
      </c>
      <c r="F18" s="72">
        <f t="shared" si="0"/>
        <v>0</v>
      </c>
    </row>
    <row r="19" spans="1:6" ht="19.5" customHeight="1" x14ac:dyDescent="0.35">
      <c r="A19" s="71">
        <f t="shared" si="2"/>
        <v>10</v>
      </c>
      <c r="B19" s="53" t="s">
        <v>88</v>
      </c>
      <c r="C19" s="9" t="s">
        <v>8</v>
      </c>
      <c r="D19" s="57">
        <v>4</v>
      </c>
      <c r="E19" s="128">
        <v>0</v>
      </c>
      <c r="F19" s="72">
        <f t="shared" ref="F19" si="3">D19*E19</f>
        <v>0</v>
      </c>
    </row>
    <row r="20" spans="1:6" ht="19.5" customHeight="1" x14ac:dyDescent="0.35">
      <c r="A20" s="71">
        <f t="shared" si="2"/>
        <v>11</v>
      </c>
      <c r="B20" s="53" t="s">
        <v>116</v>
      </c>
      <c r="C20" s="9" t="s">
        <v>1</v>
      </c>
      <c r="D20" s="57">
        <v>1</v>
      </c>
      <c r="E20" s="128">
        <v>0</v>
      </c>
      <c r="F20" s="72">
        <f t="shared" si="0"/>
        <v>0</v>
      </c>
    </row>
    <row r="21" spans="1:6" ht="19.5" customHeight="1" x14ac:dyDescent="0.35">
      <c r="A21" s="71"/>
      <c r="B21" s="53"/>
      <c r="C21" s="9"/>
      <c r="D21" s="57"/>
      <c r="E21" s="18"/>
      <c r="F21" s="72"/>
    </row>
    <row r="22" spans="1:6" ht="17.25" customHeight="1" thickBot="1" x14ac:dyDescent="0.4">
      <c r="A22" s="71"/>
      <c r="B22" s="53"/>
      <c r="C22" s="9"/>
      <c r="D22" s="57"/>
      <c r="E22" s="103" t="s">
        <v>78</v>
      </c>
      <c r="F22" s="105">
        <f>SUM(F10:F20)</f>
        <v>0</v>
      </c>
    </row>
    <row r="23" spans="1:6" ht="19.5" customHeight="1" x14ac:dyDescent="0.35">
      <c r="A23" s="109"/>
      <c r="B23" s="115"/>
      <c r="C23" s="69"/>
      <c r="D23" s="95"/>
      <c r="E23" s="59"/>
      <c r="F23" s="59"/>
    </row>
    <row r="24" spans="1:6" ht="54" customHeight="1" x14ac:dyDescent="0.2">
      <c r="A24" s="41" t="s">
        <v>11</v>
      </c>
      <c r="B24" s="140" t="s">
        <v>21</v>
      </c>
      <c r="C24" s="141"/>
      <c r="D24" s="141"/>
      <c r="E24" s="142"/>
    </row>
    <row r="25" spans="1:6" ht="89.25" customHeight="1" x14ac:dyDescent="0.2">
      <c r="A25" s="40" t="s">
        <v>20</v>
      </c>
      <c r="B25" s="134" t="s">
        <v>22</v>
      </c>
      <c r="C25" s="135"/>
      <c r="D25" s="135"/>
      <c r="E25" s="136"/>
    </row>
    <row r="26" spans="1:6" x14ac:dyDescent="0.2">
      <c r="E26"/>
    </row>
    <row r="27" spans="1:6" x14ac:dyDescent="0.2">
      <c r="E27" s="35" t="s">
        <v>4</v>
      </c>
      <c r="F27" s="129"/>
    </row>
    <row r="28" spans="1:6" x14ac:dyDescent="0.2">
      <c r="E28" s="35" t="s">
        <v>5</v>
      </c>
      <c r="F28" s="130"/>
    </row>
  </sheetData>
  <mergeCells count="4">
    <mergeCell ref="B2:D6"/>
    <mergeCell ref="A7:E7"/>
    <mergeCell ref="B24:E24"/>
    <mergeCell ref="B25:E25"/>
  </mergeCells>
  <pageMargins left="0.56000000000000005" right="0.2" top="0.52" bottom="0.25" header="0.5" footer="0.35"/>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0"/>
  <sheetViews>
    <sheetView view="pageBreakPreview" zoomScaleNormal="100" zoomScaleSheetLayoutView="100" workbookViewId="0">
      <selection activeCell="D27" sqref="D27"/>
    </sheetView>
  </sheetViews>
  <sheetFormatPr defaultRowHeight="12.75" x14ac:dyDescent="0.2"/>
  <cols>
    <col min="1" max="1" width="10.140625" bestFit="1" customWidth="1"/>
    <col min="2" max="2" width="43.7109375" customWidth="1"/>
    <col min="3" max="3" width="22.140625" customWidth="1"/>
    <col min="4" max="4" width="14.85546875" customWidth="1"/>
    <col min="5" max="5" width="18.85546875" style="3" customWidth="1"/>
    <col min="6" max="6" width="20.85546875" bestFit="1" customWidth="1"/>
    <col min="7" max="7" width="12.28515625" bestFit="1" customWidth="1"/>
  </cols>
  <sheetData>
    <row r="1" spans="1:6" x14ac:dyDescent="0.2">
      <c r="E1"/>
      <c r="F1" s="126">
        <f ca="1">'BID SUMMARY'!G1</f>
        <v>45475</v>
      </c>
    </row>
    <row r="2" spans="1:6" x14ac:dyDescent="0.2">
      <c r="B2" s="133" t="s">
        <v>108</v>
      </c>
      <c r="C2" s="133"/>
      <c r="D2" s="133"/>
      <c r="E2" s="19" t="s">
        <v>10</v>
      </c>
      <c r="F2" s="7">
        <f>'BID SUMMARY'!G2</f>
        <v>3050.0149999999999</v>
      </c>
    </row>
    <row r="3" spans="1:6" ht="12.75" customHeight="1" x14ac:dyDescent="0.2">
      <c r="B3" s="133"/>
      <c r="C3" s="133"/>
      <c r="D3" s="133"/>
      <c r="E3"/>
    </row>
    <row r="4" spans="1:6" ht="12.75" customHeight="1" x14ac:dyDescent="0.2">
      <c r="B4" s="133"/>
      <c r="C4" s="133"/>
      <c r="D4" s="133"/>
      <c r="E4"/>
    </row>
    <row r="5" spans="1:6" ht="28.5" customHeight="1" x14ac:dyDescent="0.2">
      <c r="B5" s="133"/>
      <c r="C5" s="133"/>
      <c r="D5" s="133"/>
      <c r="E5"/>
    </row>
    <row r="6" spans="1:6" x14ac:dyDescent="0.2">
      <c r="B6" s="133"/>
      <c r="C6" s="133"/>
      <c r="D6" s="133"/>
    </row>
    <row r="7" spans="1:6" ht="24.75" customHeight="1" thickBot="1" x14ac:dyDescent="0.25">
      <c r="A7" s="139"/>
      <c r="B7" s="139"/>
      <c r="C7" s="139"/>
      <c r="D7" s="139"/>
      <c r="E7" s="139"/>
      <c r="F7" s="4"/>
    </row>
    <row r="8" spans="1:6" ht="26.25" customHeight="1" thickBot="1" x14ac:dyDescent="0.25">
      <c r="A8" s="123" t="s">
        <v>13</v>
      </c>
      <c r="B8" s="24" t="s">
        <v>14</v>
      </c>
      <c r="C8" s="15" t="s">
        <v>2</v>
      </c>
      <c r="D8" s="16" t="s">
        <v>3</v>
      </c>
      <c r="E8" s="17" t="s">
        <v>15</v>
      </c>
      <c r="F8" s="124" t="s">
        <v>16</v>
      </c>
    </row>
    <row r="9" spans="1:6" ht="19.5" customHeight="1" x14ac:dyDescent="0.35">
      <c r="A9" s="66" t="s">
        <v>102</v>
      </c>
      <c r="B9" s="106"/>
      <c r="C9" s="107"/>
      <c r="D9" s="108"/>
      <c r="E9" s="59"/>
      <c r="F9" s="70"/>
    </row>
    <row r="10" spans="1:6" ht="19.5" customHeight="1" x14ac:dyDescent="0.35">
      <c r="A10" s="76">
        <v>1</v>
      </c>
      <c r="B10" s="77" t="s">
        <v>40</v>
      </c>
      <c r="C10" s="78" t="s">
        <v>8</v>
      </c>
      <c r="D10" s="91">
        <v>4</v>
      </c>
      <c r="E10" s="128">
        <v>0</v>
      </c>
      <c r="F10" s="72">
        <f t="shared" ref="F10:F15" si="0">D10*E10</f>
        <v>0</v>
      </c>
    </row>
    <row r="11" spans="1:6" ht="19.5" customHeight="1" x14ac:dyDescent="0.35">
      <c r="A11" s="76">
        <f>A10+1</f>
        <v>2</v>
      </c>
      <c r="B11" s="77" t="s">
        <v>117</v>
      </c>
      <c r="C11" s="78" t="s">
        <v>8</v>
      </c>
      <c r="D11" s="91">
        <v>1</v>
      </c>
      <c r="E11" s="128">
        <v>0</v>
      </c>
      <c r="F11" s="72">
        <f t="shared" si="0"/>
        <v>0</v>
      </c>
    </row>
    <row r="12" spans="1:6" ht="19.5" customHeight="1" x14ac:dyDescent="0.35">
      <c r="A12" s="76">
        <f t="shared" ref="A12:A17" si="1">A11+1</f>
        <v>3</v>
      </c>
      <c r="B12" s="77" t="s">
        <v>33</v>
      </c>
      <c r="C12" s="78" t="s">
        <v>7</v>
      </c>
      <c r="D12" s="91">
        <v>4514</v>
      </c>
      <c r="E12" s="128">
        <v>0</v>
      </c>
      <c r="F12" s="72">
        <f t="shared" si="0"/>
        <v>0</v>
      </c>
    </row>
    <row r="13" spans="1:6" ht="19.5" customHeight="1" x14ac:dyDescent="0.35">
      <c r="A13" s="76">
        <f t="shared" si="1"/>
        <v>4</v>
      </c>
      <c r="B13" s="77" t="s">
        <v>118</v>
      </c>
      <c r="C13" s="78" t="s">
        <v>7</v>
      </c>
      <c r="D13" s="91">
        <v>622</v>
      </c>
      <c r="E13" s="128">
        <v>0</v>
      </c>
      <c r="F13" s="72">
        <f t="shared" si="0"/>
        <v>0</v>
      </c>
    </row>
    <row r="14" spans="1:6" ht="19.5" customHeight="1" x14ac:dyDescent="0.35">
      <c r="A14" s="76">
        <f t="shared" si="1"/>
        <v>5</v>
      </c>
      <c r="B14" s="77" t="s">
        <v>120</v>
      </c>
      <c r="C14" s="78" t="s">
        <v>7</v>
      </c>
      <c r="D14" s="91">
        <v>3727</v>
      </c>
      <c r="E14" s="128">
        <v>0</v>
      </c>
      <c r="F14" s="72">
        <f t="shared" si="0"/>
        <v>0</v>
      </c>
    </row>
    <row r="15" spans="1:6" ht="19.5" customHeight="1" x14ac:dyDescent="0.35">
      <c r="A15" s="76">
        <f t="shared" si="1"/>
        <v>6</v>
      </c>
      <c r="B15" s="77" t="s">
        <v>121</v>
      </c>
      <c r="C15" s="78" t="s">
        <v>7</v>
      </c>
      <c r="D15" s="91">
        <v>165</v>
      </c>
      <c r="E15" s="128">
        <v>0</v>
      </c>
      <c r="F15" s="72">
        <f t="shared" si="0"/>
        <v>0</v>
      </c>
    </row>
    <row r="16" spans="1:6" ht="19.5" customHeight="1" x14ac:dyDescent="0.35">
      <c r="A16" s="76">
        <f t="shared" si="1"/>
        <v>7</v>
      </c>
      <c r="B16" s="77" t="s">
        <v>47</v>
      </c>
      <c r="C16" s="78" t="s">
        <v>9</v>
      </c>
      <c r="D16" s="90">
        <v>3.66</v>
      </c>
      <c r="E16" s="128">
        <v>0</v>
      </c>
      <c r="F16" s="72">
        <f t="shared" ref="F16:F24" si="2">D16*E16</f>
        <v>0</v>
      </c>
    </row>
    <row r="17" spans="1:8" ht="19.5" customHeight="1" x14ac:dyDescent="0.35">
      <c r="A17" s="76">
        <f t="shared" si="1"/>
        <v>8</v>
      </c>
      <c r="B17" s="77" t="s">
        <v>48</v>
      </c>
      <c r="C17" s="78" t="s">
        <v>8</v>
      </c>
      <c r="D17" s="92">
        <v>20</v>
      </c>
      <c r="E17" s="128">
        <v>0</v>
      </c>
      <c r="F17" s="72">
        <f t="shared" si="2"/>
        <v>0</v>
      </c>
    </row>
    <row r="18" spans="1:8" ht="19.5" customHeight="1" x14ac:dyDescent="0.35">
      <c r="A18" s="76">
        <f t="shared" ref="A18:A24" si="3">A17+1</f>
        <v>9</v>
      </c>
      <c r="B18" s="77" t="s">
        <v>119</v>
      </c>
      <c r="C18" s="78" t="s">
        <v>8</v>
      </c>
      <c r="D18" s="92">
        <v>4</v>
      </c>
      <c r="E18" s="128">
        <v>0</v>
      </c>
      <c r="F18" s="72">
        <f t="shared" ref="F18" si="4">D18*E18</f>
        <v>0</v>
      </c>
    </row>
    <row r="19" spans="1:8" ht="19.5" customHeight="1" x14ac:dyDescent="0.35">
      <c r="A19" s="76">
        <f t="shared" si="3"/>
        <v>10</v>
      </c>
      <c r="B19" s="77" t="s">
        <v>89</v>
      </c>
      <c r="C19" s="78" t="s">
        <v>8</v>
      </c>
      <c r="D19" s="91">
        <v>123</v>
      </c>
      <c r="E19" s="128">
        <v>0</v>
      </c>
      <c r="F19" s="72">
        <f t="shared" si="2"/>
        <v>0</v>
      </c>
    </row>
    <row r="20" spans="1:8" ht="19.5" customHeight="1" x14ac:dyDescent="0.35">
      <c r="A20" s="76">
        <f t="shared" si="3"/>
        <v>11</v>
      </c>
      <c r="B20" s="77" t="s">
        <v>90</v>
      </c>
      <c r="C20" s="78" t="s">
        <v>8</v>
      </c>
      <c r="D20" s="92">
        <v>54</v>
      </c>
      <c r="E20" s="128">
        <v>0</v>
      </c>
      <c r="F20" s="72">
        <f t="shared" si="2"/>
        <v>0</v>
      </c>
      <c r="H20" s="93"/>
    </row>
    <row r="21" spans="1:8" ht="19.5" customHeight="1" x14ac:dyDescent="0.35">
      <c r="A21" s="76">
        <f t="shared" si="3"/>
        <v>12</v>
      </c>
      <c r="B21" s="77" t="s">
        <v>123</v>
      </c>
      <c r="C21" s="78" t="s">
        <v>8</v>
      </c>
      <c r="D21" s="92">
        <v>2</v>
      </c>
      <c r="E21" s="128">
        <v>0</v>
      </c>
      <c r="F21" s="72">
        <f t="shared" ref="F21" si="5">D21*E21</f>
        <v>0</v>
      </c>
      <c r="H21" s="93"/>
    </row>
    <row r="22" spans="1:8" ht="19.5" customHeight="1" x14ac:dyDescent="0.35">
      <c r="A22" s="76">
        <f t="shared" si="3"/>
        <v>13</v>
      </c>
      <c r="B22" s="77" t="s">
        <v>122</v>
      </c>
      <c r="C22" s="78" t="s">
        <v>8</v>
      </c>
      <c r="D22" s="92">
        <v>1</v>
      </c>
      <c r="E22" s="128">
        <v>0</v>
      </c>
      <c r="F22" s="72">
        <f t="shared" ref="F22" si="6">D22*E22</f>
        <v>0</v>
      </c>
      <c r="H22" s="93"/>
    </row>
    <row r="23" spans="1:8" ht="19.5" customHeight="1" x14ac:dyDescent="0.35">
      <c r="A23" s="76">
        <f t="shared" si="3"/>
        <v>14</v>
      </c>
      <c r="B23" s="79" t="s">
        <v>67</v>
      </c>
      <c r="C23" s="78" t="s">
        <v>8</v>
      </c>
      <c r="D23" s="91">
        <v>180</v>
      </c>
      <c r="E23" s="128">
        <v>0</v>
      </c>
      <c r="F23" s="72">
        <f>D23*E23</f>
        <v>0</v>
      </c>
      <c r="H23" s="93"/>
    </row>
    <row r="24" spans="1:8" ht="19.5" customHeight="1" x14ac:dyDescent="0.35">
      <c r="A24" s="76">
        <f t="shared" si="3"/>
        <v>15</v>
      </c>
      <c r="B24" s="77" t="s">
        <v>34</v>
      </c>
      <c r="C24" s="78" t="s">
        <v>8</v>
      </c>
      <c r="D24" s="91">
        <v>6</v>
      </c>
      <c r="E24" s="128">
        <v>0</v>
      </c>
      <c r="F24" s="72">
        <f t="shared" si="2"/>
        <v>0</v>
      </c>
    </row>
    <row r="25" spans="1:8" ht="19.5" customHeight="1" x14ac:dyDescent="0.35">
      <c r="A25" s="76">
        <f t="shared" ref="A25:A29" si="7">A24+1</f>
        <v>16</v>
      </c>
      <c r="B25" s="77" t="s">
        <v>124</v>
      </c>
      <c r="C25" s="78" t="s">
        <v>7</v>
      </c>
      <c r="D25" s="91">
        <v>13</v>
      </c>
      <c r="E25" s="128">
        <v>0</v>
      </c>
      <c r="F25" s="72">
        <f t="shared" ref="F25:F26" si="8">D25*E25</f>
        <v>0</v>
      </c>
    </row>
    <row r="26" spans="1:8" ht="19.5" customHeight="1" x14ac:dyDescent="0.35">
      <c r="A26" s="76">
        <f t="shared" si="7"/>
        <v>17</v>
      </c>
      <c r="B26" s="77" t="s">
        <v>95</v>
      </c>
      <c r="C26" s="78" t="s">
        <v>7</v>
      </c>
      <c r="D26" s="91">
        <v>39</v>
      </c>
      <c r="E26" s="128">
        <v>0</v>
      </c>
      <c r="F26" s="72">
        <f t="shared" si="8"/>
        <v>0</v>
      </c>
    </row>
    <row r="27" spans="1:8" ht="19.5" customHeight="1" x14ac:dyDescent="0.35">
      <c r="A27" s="76">
        <f t="shared" si="7"/>
        <v>18</v>
      </c>
      <c r="B27" s="94" t="s">
        <v>49</v>
      </c>
      <c r="C27" s="78" t="s">
        <v>8</v>
      </c>
      <c r="D27" s="91">
        <v>8</v>
      </c>
      <c r="E27" s="128">
        <v>0</v>
      </c>
      <c r="F27" s="72">
        <f>D27*E27</f>
        <v>0</v>
      </c>
    </row>
    <row r="28" spans="1:8" ht="19.5" customHeight="1" x14ac:dyDescent="0.35">
      <c r="A28" s="76">
        <f t="shared" si="7"/>
        <v>19</v>
      </c>
      <c r="B28" s="79" t="s">
        <v>68</v>
      </c>
      <c r="C28" s="78" t="s">
        <v>8</v>
      </c>
      <c r="D28" s="91">
        <v>5</v>
      </c>
      <c r="E28" s="128">
        <v>0</v>
      </c>
      <c r="F28" s="72">
        <f>D28*E28</f>
        <v>0</v>
      </c>
    </row>
    <row r="29" spans="1:8" ht="19.5" customHeight="1" x14ac:dyDescent="0.35">
      <c r="A29" s="76">
        <f t="shared" si="7"/>
        <v>20</v>
      </c>
      <c r="B29" s="79" t="s">
        <v>35</v>
      </c>
      <c r="C29" s="78" t="s">
        <v>8</v>
      </c>
      <c r="D29" s="91">
        <v>1</v>
      </c>
      <c r="E29" s="128">
        <v>0</v>
      </c>
      <c r="F29" s="72">
        <f>D29*E29</f>
        <v>0</v>
      </c>
    </row>
    <row r="30" spans="1:8" ht="19.5" customHeight="1" x14ac:dyDescent="0.35">
      <c r="A30" s="76"/>
      <c r="B30" s="79"/>
      <c r="C30" s="78"/>
      <c r="D30" s="91"/>
      <c r="E30" s="18"/>
      <c r="F30" s="72"/>
    </row>
    <row r="31" spans="1:8" ht="19.5" customHeight="1" thickBot="1" x14ac:dyDescent="0.4">
      <c r="A31" s="71"/>
      <c r="B31" s="79"/>
      <c r="C31" s="78"/>
      <c r="D31" s="57"/>
      <c r="E31" s="103" t="s">
        <v>78</v>
      </c>
      <c r="F31" s="72">
        <f>SUM(F10:F28)</f>
        <v>0</v>
      </c>
    </row>
    <row r="32" spans="1:8" ht="19.5" customHeight="1" x14ac:dyDescent="0.35">
      <c r="A32" s="69"/>
      <c r="B32" s="117"/>
      <c r="C32" s="107"/>
      <c r="D32" s="108"/>
      <c r="E32" s="59"/>
      <c r="F32" s="59"/>
    </row>
    <row r="33" spans="1:6" x14ac:dyDescent="0.2">
      <c r="A33" s="51" t="s">
        <v>11</v>
      </c>
      <c r="B33" s="5" t="s">
        <v>37</v>
      </c>
      <c r="E33" s="44"/>
    </row>
    <row r="34" spans="1:6" x14ac:dyDescent="0.2">
      <c r="A34" s="51" t="s">
        <v>20</v>
      </c>
      <c r="B34" s="5" t="s">
        <v>38</v>
      </c>
      <c r="C34" s="44"/>
      <c r="D34" s="44"/>
      <c r="E34" s="44"/>
    </row>
    <row r="35" spans="1:6" ht="51.75" customHeight="1" x14ac:dyDescent="0.2">
      <c r="A35" s="41" t="s">
        <v>50</v>
      </c>
      <c r="B35" s="140" t="s">
        <v>21</v>
      </c>
      <c r="C35" s="140"/>
      <c r="D35" s="140"/>
      <c r="E35" s="140"/>
    </row>
    <row r="36" spans="1:6" ht="79.5" customHeight="1" x14ac:dyDescent="0.2">
      <c r="A36" s="41" t="s">
        <v>51</v>
      </c>
      <c r="B36" s="134" t="s">
        <v>22</v>
      </c>
      <c r="C36" s="134"/>
      <c r="D36" s="134"/>
      <c r="E36" s="134"/>
    </row>
    <row r="38" spans="1:6" x14ac:dyDescent="0.2">
      <c r="E38" s="35" t="s">
        <v>4</v>
      </c>
      <c r="F38" s="129"/>
    </row>
    <row r="39" spans="1:6" x14ac:dyDescent="0.2">
      <c r="E39" s="35" t="s">
        <v>5</v>
      </c>
      <c r="F39" s="130"/>
    </row>
    <row r="40" spans="1:6" x14ac:dyDescent="0.2">
      <c r="E40"/>
    </row>
  </sheetData>
  <mergeCells count="4">
    <mergeCell ref="B36:E36"/>
    <mergeCell ref="B35:E35"/>
    <mergeCell ref="A7:E7"/>
    <mergeCell ref="B2:D6"/>
  </mergeCells>
  <pageMargins left="0.56000000000000005" right="0.2" top="0.52" bottom="0.25" header="0.5" footer="0.35"/>
  <pageSetup scale="6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7"/>
  <sheetViews>
    <sheetView view="pageBreakPreview" zoomScaleNormal="100" zoomScaleSheetLayoutView="100" workbookViewId="0">
      <selection activeCell="B14" sqref="B14"/>
    </sheetView>
  </sheetViews>
  <sheetFormatPr defaultRowHeight="12.75" x14ac:dyDescent="0.2"/>
  <cols>
    <col min="1" max="1" width="10.140625" bestFit="1" customWidth="1"/>
    <col min="2" max="2" width="40.85546875" customWidth="1"/>
    <col min="3" max="3" width="18.28515625" bestFit="1" customWidth="1"/>
    <col min="4" max="4" width="21.5703125" bestFit="1" customWidth="1"/>
    <col min="5" max="5" width="24.140625" style="3" customWidth="1"/>
    <col min="6" max="6" width="22.28515625" customWidth="1"/>
    <col min="7" max="7" width="12.28515625" bestFit="1" customWidth="1"/>
  </cols>
  <sheetData>
    <row r="1" spans="1:6" x14ac:dyDescent="0.2">
      <c r="E1"/>
      <c r="F1" s="126">
        <f ca="1">'BID SUMMARY'!G1</f>
        <v>45475</v>
      </c>
    </row>
    <row r="2" spans="1:6" x14ac:dyDescent="0.2">
      <c r="B2" s="133" t="s">
        <v>101</v>
      </c>
      <c r="C2" s="133"/>
      <c r="D2" s="133"/>
      <c r="E2" s="19" t="s">
        <v>10</v>
      </c>
      <c r="F2" s="7">
        <f>'BID SUMMARY'!G2</f>
        <v>3050.0149999999999</v>
      </c>
    </row>
    <row r="3" spans="1:6" ht="12.75" customHeight="1" x14ac:dyDescent="0.2">
      <c r="B3" s="133"/>
      <c r="C3" s="133"/>
      <c r="D3" s="133"/>
      <c r="E3"/>
    </row>
    <row r="4" spans="1:6" ht="12.75" customHeight="1" x14ac:dyDescent="0.2">
      <c r="B4" s="133"/>
      <c r="C4" s="133"/>
      <c r="D4" s="133"/>
      <c r="E4"/>
    </row>
    <row r="5" spans="1:6" ht="28.5" customHeight="1" x14ac:dyDescent="0.2">
      <c r="B5" s="133"/>
      <c r="C5" s="133"/>
      <c r="D5" s="133"/>
      <c r="E5"/>
    </row>
    <row r="6" spans="1:6" x14ac:dyDescent="0.2">
      <c r="B6" s="133"/>
      <c r="C6" s="133"/>
      <c r="D6" s="133"/>
    </row>
    <row r="7" spans="1:6" ht="21.75" customHeight="1" thickBot="1" x14ac:dyDescent="0.25">
      <c r="A7" s="139"/>
      <c r="B7" s="139"/>
      <c r="C7" s="139"/>
      <c r="D7" s="139"/>
      <c r="E7" s="139"/>
      <c r="F7" s="4"/>
    </row>
    <row r="8" spans="1:6" ht="26.25" customHeight="1" thickBot="1" x14ac:dyDescent="0.25">
      <c r="A8" s="123" t="s">
        <v>13</v>
      </c>
      <c r="B8" s="24" t="s">
        <v>14</v>
      </c>
      <c r="C8" s="15" t="s">
        <v>2</v>
      </c>
      <c r="D8" s="16" t="s">
        <v>3</v>
      </c>
      <c r="E8" s="17" t="s">
        <v>15</v>
      </c>
      <c r="F8" s="124" t="s">
        <v>16</v>
      </c>
    </row>
    <row r="9" spans="1:6" ht="17.25" customHeight="1" x14ac:dyDescent="0.2">
      <c r="A9" s="101" t="s">
        <v>102</v>
      </c>
      <c r="B9" s="80"/>
      <c r="C9" s="81"/>
      <c r="D9" s="82"/>
      <c r="E9" s="81"/>
      <c r="F9" s="83"/>
    </row>
    <row r="10" spans="1:6" ht="19.5" customHeight="1" x14ac:dyDescent="0.35">
      <c r="A10" s="84">
        <v>1</v>
      </c>
      <c r="B10" s="46" t="s">
        <v>44</v>
      </c>
      <c r="C10" s="9"/>
      <c r="D10" s="49"/>
      <c r="E10" s="18"/>
      <c r="F10" s="72"/>
    </row>
    <row r="11" spans="1:6" ht="19.5" customHeight="1" x14ac:dyDescent="0.35">
      <c r="A11" s="84"/>
      <c r="B11" s="46" t="s">
        <v>92</v>
      </c>
      <c r="C11" s="9" t="s">
        <v>7</v>
      </c>
      <c r="D11" s="85">
        <v>5070</v>
      </c>
      <c r="E11" s="128">
        <v>0</v>
      </c>
      <c r="F11" s="72">
        <f t="shared" ref="F11:F12" si="0">D11*E11</f>
        <v>0</v>
      </c>
    </row>
    <row r="12" spans="1:6" ht="19.5" customHeight="1" x14ac:dyDescent="0.35">
      <c r="A12" s="84"/>
      <c r="B12" s="46" t="s">
        <v>125</v>
      </c>
      <c r="C12" s="9" t="s">
        <v>7</v>
      </c>
      <c r="D12" s="100">
        <v>297</v>
      </c>
      <c r="E12" s="128">
        <v>0</v>
      </c>
      <c r="F12" s="72">
        <f t="shared" si="0"/>
        <v>0</v>
      </c>
    </row>
    <row r="13" spans="1:6" ht="19.5" customHeight="1" x14ac:dyDescent="0.35">
      <c r="A13" s="84">
        <v>2</v>
      </c>
      <c r="B13" s="46" t="s">
        <v>135</v>
      </c>
      <c r="C13" s="9"/>
      <c r="D13" s="49"/>
      <c r="E13" s="18"/>
      <c r="F13" s="72"/>
    </row>
    <row r="14" spans="1:6" ht="19.5" customHeight="1" x14ac:dyDescent="0.35">
      <c r="A14" s="84"/>
      <c r="B14" s="46" t="s">
        <v>127</v>
      </c>
      <c r="C14" s="9" t="s">
        <v>7</v>
      </c>
      <c r="D14" s="85">
        <v>26</v>
      </c>
      <c r="E14" s="128">
        <v>0</v>
      </c>
      <c r="F14" s="72">
        <f t="shared" ref="F14" si="1">D14*E14</f>
        <v>0</v>
      </c>
    </row>
    <row r="15" spans="1:6" ht="19.5" customHeight="1" x14ac:dyDescent="0.35">
      <c r="A15" s="84"/>
      <c r="B15" s="46" t="s">
        <v>126</v>
      </c>
      <c r="C15" s="9" t="s">
        <v>7</v>
      </c>
      <c r="D15" s="85">
        <v>325</v>
      </c>
      <c r="E15" s="128">
        <v>0</v>
      </c>
      <c r="F15" s="72">
        <f t="shared" ref="F15:F16" si="2">D15*E15</f>
        <v>0</v>
      </c>
    </row>
    <row r="16" spans="1:6" ht="19.5" customHeight="1" x14ac:dyDescent="0.35">
      <c r="A16" s="84"/>
      <c r="B16" s="46" t="s">
        <v>128</v>
      </c>
      <c r="C16" s="9" t="s">
        <v>7</v>
      </c>
      <c r="D16" s="100">
        <v>76</v>
      </c>
      <c r="E16" s="128">
        <v>0</v>
      </c>
      <c r="F16" s="72">
        <f t="shared" si="2"/>
        <v>0</v>
      </c>
    </row>
    <row r="17" spans="1:7" ht="19.5" customHeight="1" x14ac:dyDescent="0.35">
      <c r="A17" s="84">
        <v>3</v>
      </c>
      <c r="B17" s="46" t="s">
        <v>28</v>
      </c>
      <c r="C17" s="86" t="s">
        <v>8</v>
      </c>
      <c r="D17" s="85">
        <v>27</v>
      </c>
      <c r="E17" s="128">
        <v>0</v>
      </c>
      <c r="F17" s="72">
        <f t="shared" ref="F17:F26" si="3">D17*E17</f>
        <v>0</v>
      </c>
    </row>
    <row r="18" spans="1:7" ht="19.5" customHeight="1" x14ac:dyDescent="0.35">
      <c r="A18" s="84">
        <f>A17+1</f>
        <v>4</v>
      </c>
      <c r="B18" s="46" t="s">
        <v>131</v>
      </c>
      <c r="C18" s="86" t="s">
        <v>8</v>
      </c>
      <c r="D18" s="85">
        <v>1</v>
      </c>
      <c r="E18" s="128">
        <v>0</v>
      </c>
      <c r="F18" s="72">
        <f t="shared" ref="F18" si="4">D18*E18</f>
        <v>0</v>
      </c>
    </row>
    <row r="19" spans="1:7" ht="19.5" customHeight="1" x14ac:dyDescent="0.35">
      <c r="A19" s="84">
        <f t="shared" ref="A19" si="5">A18+1</f>
        <v>5</v>
      </c>
      <c r="B19" s="46" t="s">
        <v>29</v>
      </c>
      <c r="C19" s="86" t="s">
        <v>24</v>
      </c>
      <c r="D19" s="85">
        <v>164</v>
      </c>
      <c r="E19" s="128">
        <v>0</v>
      </c>
      <c r="F19" s="72">
        <f t="shared" si="3"/>
        <v>0</v>
      </c>
    </row>
    <row r="20" spans="1:7" ht="19.5" customHeight="1" x14ac:dyDescent="0.35">
      <c r="A20" s="84">
        <f t="shared" ref="A20:A26" si="6">A19+1</f>
        <v>6</v>
      </c>
      <c r="B20" s="46" t="s">
        <v>132</v>
      </c>
      <c r="C20" s="52" t="s">
        <v>7</v>
      </c>
      <c r="D20" s="85">
        <v>112</v>
      </c>
      <c r="E20" s="128">
        <v>0</v>
      </c>
      <c r="F20" s="72">
        <f t="shared" ref="F20" si="7">D20*E20</f>
        <v>0</v>
      </c>
    </row>
    <row r="21" spans="1:7" ht="19.5" customHeight="1" x14ac:dyDescent="0.35">
      <c r="A21" s="84">
        <f t="shared" si="6"/>
        <v>7</v>
      </c>
      <c r="B21" s="46" t="s">
        <v>129</v>
      </c>
      <c r="C21" s="52" t="s">
        <v>6</v>
      </c>
      <c r="D21" s="85">
        <v>1</v>
      </c>
      <c r="E21" s="128">
        <v>0</v>
      </c>
      <c r="F21" s="72">
        <f t="shared" si="3"/>
        <v>0</v>
      </c>
    </row>
    <row r="22" spans="1:7" ht="19.5" customHeight="1" x14ac:dyDescent="0.35">
      <c r="A22" s="84">
        <f t="shared" si="6"/>
        <v>8</v>
      </c>
      <c r="B22" s="46" t="s">
        <v>111</v>
      </c>
      <c r="C22" s="86" t="s">
        <v>7</v>
      </c>
      <c r="D22" s="100">
        <v>6339</v>
      </c>
      <c r="E22" s="128">
        <v>0</v>
      </c>
      <c r="F22" s="72">
        <f t="shared" si="3"/>
        <v>0</v>
      </c>
    </row>
    <row r="23" spans="1:7" ht="19.5" customHeight="1" x14ac:dyDescent="0.35">
      <c r="A23" s="84">
        <f t="shared" si="6"/>
        <v>9</v>
      </c>
      <c r="B23" s="46" t="s">
        <v>100</v>
      </c>
      <c r="C23" s="52" t="s">
        <v>8</v>
      </c>
      <c r="D23" s="100">
        <v>178</v>
      </c>
      <c r="E23" s="128">
        <v>0</v>
      </c>
      <c r="F23" s="72">
        <f t="shared" ref="F23" si="8">D23*E23</f>
        <v>0</v>
      </c>
    </row>
    <row r="24" spans="1:7" ht="19.5" customHeight="1" x14ac:dyDescent="0.35">
      <c r="A24" s="84">
        <f>A23+1</f>
        <v>10</v>
      </c>
      <c r="B24" s="46" t="s">
        <v>32</v>
      </c>
      <c r="C24" s="86" t="s">
        <v>7</v>
      </c>
      <c r="D24" s="100">
        <f>D26</f>
        <v>5794</v>
      </c>
      <c r="E24" s="128">
        <v>0</v>
      </c>
      <c r="F24" s="72">
        <f t="shared" si="3"/>
        <v>0</v>
      </c>
    </row>
    <row r="25" spans="1:7" ht="19.5" customHeight="1" x14ac:dyDescent="0.35">
      <c r="A25" s="84">
        <f t="shared" si="6"/>
        <v>11</v>
      </c>
      <c r="B25" s="46" t="s">
        <v>130</v>
      </c>
      <c r="C25" s="52" t="s">
        <v>1</v>
      </c>
      <c r="D25" s="100">
        <v>7</v>
      </c>
      <c r="E25" s="128">
        <v>0</v>
      </c>
      <c r="F25" s="72">
        <f t="shared" ref="F25" si="9">D25*E25</f>
        <v>0</v>
      </c>
    </row>
    <row r="26" spans="1:7" ht="19.5" customHeight="1" x14ac:dyDescent="0.35">
      <c r="A26" s="84">
        <f t="shared" si="6"/>
        <v>12</v>
      </c>
      <c r="B26" s="89" t="s">
        <v>36</v>
      </c>
      <c r="C26" s="86" t="s">
        <v>7</v>
      </c>
      <c r="D26" s="100">
        <f>D11+D12+D14+D15+D16</f>
        <v>5794</v>
      </c>
      <c r="E26" s="128">
        <v>0</v>
      </c>
      <c r="F26" s="72">
        <f t="shared" si="3"/>
        <v>0</v>
      </c>
    </row>
    <row r="27" spans="1:7" ht="19.5" customHeight="1" x14ac:dyDescent="0.35">
      <c r="A27" s="84"/>
      <c r="B27" s="89"/>
      <c r="C27" s="86"/>
      <c r="D27" s="85"/>
      <c r="E27" s="18"/>
      <c r="F27" s="72"/>
    </row>
    <row r="28" spans="1:7" ht="15.75" thickBot="1" x14ac:dyDescent="0.4">
      <c r="A28" s="84"/>
      <c r="B28" s="8"/>
      <c r="C28" s="9"/>
      <c r="D28" s="36"/>
      <c r="E28" s="47" t="s">
        <v>78</v>
      </c>
      <c r="F28" s="72">
        <f>SUM(F10:F26)</f>
        <v>0</v>
      </c>
    </row>
    <row r="29" spans="1:7" x14ac:dyDescent="0.2">
      <c r="A29" s="118"/>
      <c r="B29" s="111"/>
      <c r="C29" s="69"/>
      <c r="D29" s="119"/>
      <c r="E29" s="120"/>
      <c r="F29" s="121"/>
    </row>
    <row r="30" spans="1:7" x14ac:dyDescent="0.2">
      <c r="A30" s="48" t="s">
        <v>11</v>
      </c>
      <c r="B30" s="149" t="s">
        <v>99</v>
      </c>
      <c r="C30" s="149"/>
      <c r="D30" s="149"/>
      <c r="E30" s="149"/>
      <c r="F30" s="11"/>
    </row>
    <row r="31" spans="1:7" ht="51.75" customHeight="1" x14ac:dyDescent="0.2">
      <c r="A31" s="54" t="s">
        <v>93</v>
      </c>
      <c r="B31" s="148" t="s">
        <v>94</v>
      </c>
      <c r="C31" s="148"/>
      <c r="D31" s="148"/>
      <c r="E31" s="148"/>
    </row>
    <row r="32" spans="1:7" ht="57" customHeight="1" x14ac:dyDescent="0.2">
      <c r="A32" s="41" t="s">
        <v>50</v>
      </c>
      <c r="B32" s="140" t="s">
        <v>21</v>
      </c>
      <c r="C32" s="140"/>
      <c r="D32" s="140"/>
      <c r="E32" s="140"/>
      <c r="G32" s="50"/>
    </row>
    <row r="33" spans="1:6" ht="80.25" customHeight="1" x14ac:dyDescent="0.2">
      <c r="A33" s="56" t="s">
        <v>51</v>
      </c>
      <c r="B33" s="134" t="s">
        <v>22</v>
      </c>
      <c r="C33" s="134"/>
      <c r="D33" s="134"/>
      <c r="E33" s="134"/>
    </row>
    <row r="34" spans="1:6" ht="10.5" customHeight="1" x14ac:dyDescent="0.2"/>
    <row r="35" spans="1:6" x14ac:dyDescent="0.2">
      <c r="E35" s="35" t="s">
        <v>4</v>
      </c>
      <c r="F35" s="129"/>
    </row>
    <row r="36" spans="1:6" x14ac:dyDescent="0.2">
      <c r="E36" s="35" t="s">
        <v>5</v>
      </c>
      <c r="F36" s="130"/>
    </row>
    <row r="37" spans="1:6" x14ac:dyDescent="0.2">
      <c r="E37"/>
    </row>
  </sheetData>
  <mergeCells count="6">
    <mergeCell ref="B2:D6"/>
    <mergeCell ref="A7:E7"/>
    <mergeCell ref="B32:E32"/>
    <mergeCell ref="B33:E33"/>
    <mergeCell ref="B31:E31"/>
    <mergeCell ref="B30:E30"/>
  </mergeCells>
  <pageMargins left="0.56000000000000005" right="0.2" top="0.52" bottom="0.25" header="0.5" footer="0.35"/>
  <pageSetup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2"/>
  <sheetViews>
    <sheetView workbookViewId="0">
      <selection activeCell="B12" sqref="B12"/>
    </sheetView>
  </sheetViews>
  <sheetFormatPr defaultRowHeight="12.75" x14ac:dyDescent="0.2"/>
  <cols>
    <col min="2" max="2" width="49.5703125" customWidth="1"/>
    <col min="3" max="3" width="18.7109375" customWidth="1"/>
    <col min="4" max="4" width="15.28515625" customWidth="1"/>
    <col min="5" max="5" width="19.140625" customWidth="1"/>
    <col min="6" max="6" width="20.85546875" bestFit="1" customWidth="1"/>
  </cols>
  <sheetData>
    <row r="1" spans="1:6" x14ac:dyDescent="0.2">
      <c r="F1" s="131">
        <f ca="1">'BID SUMMARY'!G1</f>
        <v>45475</v>
      </c>
    </row>
    <row r="2" spans="1:6" x14ac:dyDescent="0.2">
      <c r="B2" s="133" t="s">
        <v>109</v>
      </c>
      <c r="C2" s="133"/>
      <c r="D2" s="133"/>
      <c r="E2" s="19" t="s">
        <v>10</v>
      </c>
      <c r="F2" s="7">
        <f>'BID SUMMARY'!G2</f>
        <v>3050.0149999999999</v>
      </c>
    </row>
    <row r="3" spans="1:6" ht="12.75" customHeight="1" x14ac:dyDescent="0.2">
      <c r="B3" s="133"/>
      <c r="C3" s="133"/>
      <c r="D3" s="133"/>
    </row>
    <row r="4" spans="1:6" ht="12.75" customHeight="1" x14ac:dyDescent="0.2">
      <c r="B4" s="133"/>
      <c r="C4" s="133"/>
      <c r="D4" s="133"/>
    </row>
    <row r="5" spans="1:6" ht="34.5" customHeight="1" x14ac:dyDescent="0.2">
      <c r="B5" s="133"/>
      <c r="C5" s="133"/>
      <c r="D5" s="133"/>
    </row>
    <row r="6" spans="1:6" x14ac:dyDescent="0.2">
      <c r="B6" s="133"/>
      <c r="C6" s="133"/>
      <c r="D6" s="133"/>
      <c r="E6" s="3"/>
    </row>
    <row r="7" spans="1:6" ht="18.75" thickBot="1" x14ac:dyDescent="0.25">
      <c r="A7" s="139"/>
      <c r="B7" s="139"/>
      <c r="C7" s="139"/>
      <c r="D7" s="139"/>
      <c r="E7" s="139"/>
      <c r="F7" s="4"/>
    </row>
    <row r="8" spans="1:6" ht="26.25" thickBot="1" x14ac:dyDescent="0.25">
      <c r="A8" s="66" t="s">
        <v>13</v>
      </c>
      <c r="B8" s="63" t="s">
        <v>14</v>
      </c>
      <c r="C8" s="64" t="s">
        <v>2</v>
      </c>
      <c r="D8" s="65" t="s">
        <v>39</v>
      </c>
      <c r="E8" s="64" t="s">
        <v>15</v>
      </c>
      <c r="F8" s="67" t="s">
        <v>16</v>
      </c>
    </row>
    <row r="9" spans="1:6" x14ac:dyDescent="0.2">
      <c r="A9" s="66" t="s">
        <v>102</v>
      </c>
      <c r="B9" s="63"/>
      <c r="C9" s="64"/>
      <c r="D9" s="65"/>
      <c r="E9" s="64"/>
      <c r="F9" s="67"/>
    </row>
    <row r="10" spans="1:6" ht="19.5" customHeight="1" x14ac:dyDescent="0.35">
      <c r="A10" s="71">
        <v>1</v>
      </c>
      <c r="B10" s="23" t="s">
        <v>74</v>
      </c>
      <c r="C10" s="42" t="s">
        <v>0</v>
      </c>
      <c r="D10" s="127">
        <v>106460</v>
      </c>
      <c r="E10" s="128">
        <v>0</v>
      </c>
      <c r="F10" s="72">
        <f>E10*D10</f>
        <v>0</v>
      </c>
    </row>
    <row r="11" spans="1:6" ht="19.5" customHeight="1" x14ac:dyDescent="0.35">
      <c r="A11" s="71">
        <v>2</v>
      </c>
      <c r="B11" s="87" t="s">
        <v>97</v>
      </c>
      <c r="C11" s="88" t="s">
        <v>7</v>
      </c>
      <c r="D11" s="88">
        <v>180</v>
      </c>
      <c r="E11" s="128">
        <v>0</v>
      </c>
      <c r="F11" s="72">
        <f t="shared" ref="F11" si="0">E11*D11</f>
        <v>0</v>
      </c>
    </row>
    <row r="12" spans="1:6" ht="19.5" customHeight="1" x14ac:dyDescent="0.35">
      <c r="A12" s="71"/>
      <c r="B12" s="87"/>
      <c r="C12" s="88"/>
      <c r="D12" s="88"/>
      <c r="E12" s="18"/>
      <c r="F12" s="72"/>
    </row>
    <row r="13" spans="1:6" ht="13.5" thickBot="1" x14ac:dyDescent="0.25">
      <c r="A13" s="71"/>
      <c r="B13" s="20"/>
      <c r="C13" s="8"/>
      <c r="D13" s="9"/>
      <c r="E13" s="55" t="s">
        <v>78</v>
      </c>
      <c r="F13" s="102">
        <f>SUM(F10:F11)</f>
        <v>0</v>
      </c>
    </row>
    <row r="14" spans="1:6" x14ac:dyDescent="0.2">
      <c r="A14" s="109"/>
      <c r="B14" s="110"/>
      <c r="C14" s="111"/>
      <c r="D14" s="69"/>
      <c r="E14" s="122"/>
      <c r="F14" s="113"/>
    </row>
    <row r="15" spans="1:6" x14ac:dyDescent="0.2">
      <c r="A15" s="48" t="s">
        <v>11</v>
      </c>
      <c r="B15" s="32" t="s">
        <v>79</v>
      </c>
      <c r="C15" s="8"/>
      <c r="D15" s="9"/>
      <c r="E15" s="10"/>
      <c r="F15" s="21"/>
    </row>
    <row r="16" spans="1:6" ht="54" customHeight="1" x14ac:dyDescent="0.2">
      <c r="A16" s="56" t="s">
        <v>20</v>
      </c>
      <c r="B16" s="140" t="s">
        <v>21</v>
      </c>
      <c r="C16" s="140"/>
      <c r="D16" s="140"/>
      <c r="E16" s="140"/>
      <c r="F16" s="21"/>
    </row>
    <row r="17" spans="1:6" ht="84" customHeight="1" x14ac:dyDescent="0.2">
      <c r="A17" s="56" t="s">
        <v>50</v>
      </c>
      <c r="B17" s="134" t="s">
        <v>22</v>
      </c>
      <c r="C17" s="134"/>
      <c r="D17" s="134"/>
      <c r="E17" s="134"/>
      <c r="F17" s="21"/>
    </row>
    <row r="18" spans="1:6" x14ac:dyDescent="0.2">
      <c r="A18" s="7"/>
      <c r="B18" s="20"/>
      <c r="C18" s="8"/>
      <c r="D18" s="9"/>
      <c r="E18" s="10"/>
      <c r="F18" s="21"/>
    </row>
    <row r="19" spans="1:6" x14ac:dyDescent="0.2">
      <c r="E19" s="3"/>
    </row>
    <row r="20" spans="1:6" x14ac:dyDescent="0.2">
      <c r="E20" s="3"/>
    </row>
    <row r="21" spans="1:6" x14ac:dyDescent="0.2">
      <c r="E21" s="51" t="s">
        <v>4</v>
      </c>
      <c r="F21" s="129"/>
    </row>
    <row r="22" spans="1:6" x14ac:dyDescent="0.2">
      <c r="E22" s="51" t="s">
        <v>5</v>
      </c>
      <c r="F22" s="130"/>
    </row>
  </sheetData>
  <mergeCells count="4">
    <mergeCell ref="A7:E7"/>
    <mergeCell ref="B16:E16"/>
    <mergeCell ref="B17:E17"/>
    <mergeCell ref="B2:D6"/>
  </mergeCells>
  <pageMargins left="0.7" right="0.7" top="0.75" bottom="0.75" header="0.3" footer="0.3"/>
  <pageSetup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d7de9a1-e139-43b0-8904-bdaa8904a9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9B4E3478C5CB49932118FF17C5987E" ma:contentTypeVersion="13" ma:contentTypeDescription="Create a new document." ma:contentTypeScope="" ma:versionID="ee1c35ba3c283303822163534374bf9c">
  <xsd:schema xmlns:xsd="http://www.w3.org/2001/XMLSchema" xmlns:xs="http://www.w3.org/2001/XMLSchema" xmlns:p="http://schemas.microsoft.com/office/2006/metadata/properties" xmlns:ns3="dd7de9a1-e139-43b0-8904-bdaa8904a983" xmlns:ns4="275eecc2-baa8-402e-9633-2bbe37217432" targetNamespace="http://schemas.microsoft.com/office/2006/metadata/properties" ma:root="true" ma:fieldsID="2f23289fd80bd8d147fa4932a29c0786" ns3:_="" ns4:_="">
    <xsd:import namespace="dd7de9a1-e139-43b0-8904-bdaa8904a983"/>
    <xsd:import namespace="275eecc2-baa8-402e-9633-2bbe3721743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ServiceOCR"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7de9a1-e139-43b0-8904-bdaa8904a9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5eecc2-baa8-402e-9633-2bbe3721743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95913-344D-4353-BF94-A04BAA124EE6}">
  <ds:schemaRefs>
    <ds:schemaRef ds:uri="http://schemas.microsoft.com/sharepoint/v3/contenttype/forms"/>
  </ds:schemaRefs>
</ds:datastoreItem>
</file>

<file path=customXml/itemProps2.xml><?xml version="1.0" encoding="utf-8"?>
<ds:datastoreItem xmlns:ds="http://schemas.openxmlformats.org/officeDocument/2006/customXml" ds:itemID="{A5356F9E-E185-49D4-836C-40E40ACCBB7D}">
  <ds:schemaRefs>
    <ds:schemaRef ds:uri="dd7de9a1-e139-43b0-8904-bdaa8904a983"/>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infopath/2007/PartnerControls"/>
    <ds:schemaRef ds:uri="275eecc2-baa8-402e-9633-2bbe37217432"/>
    <ds:schemaRef ds:uri="http://purl.org/dc/dcmitype/"/>
  </ds:schemaRefs>
</ds:datastoreItem>
</file>

<file path=customXml/itemProps3.xml><?xml version="1.0" encoding="utf-8"?>
<ds:datastoreItem xmlns:ds="http://schemas.openxmlformats.org/officeDocument/2006/customXml" ds:itemID="{662D4925-0948-4D5E-B950-F1DA2BBF4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7de9a1-e139-43b0-8904-bdaa8904a983"/>
    <ds:schemaRef ds:uri="275eecc2-baa8-402e-9633-2bbe37217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BID SUMMARY</vt:lpstr>
      <vt:lpstr>BID TPDES</vt:lpstr>
      <vt:lpstr>LOT GRADING</vt:lpstr>
      <vt:lpstr>BID STREETS</vt:lpstr>
      <vt:lpstr>BID DRAINAGE</vt:lpstr>
      <vt:lpstr>BID WATER</vt:lpstr>
      <vt:lpstr>BID SEWER</vt:lpstr>
      <vt:lpstr>Misc</vt:lpstr>
      <vt:lpstr>'BID DRAINAGE'!Print_Area</vt:lpstr>
      <vt:lpstr>'BID SEWER'!Print_Area</vt:lpstr>
      <vt:lpstr>'BID STREETS'!Print_Area</vt:lpstr>
      <vt:lpstr>'BID SUMMARY'!Print_Area</vt:lpstr>
      <vt:lpstr>'BID TPDES'!Print_Area</vt:lpstr>
      <vt:lpstr>'BID WATER'!Print_Area</vt:lpstr>
      <vt:lpstr>'LOT GRADING'!Print_Area</vt:lpstr>
      <vt:lpstr>Misc!Print_Area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Matthew Trinkle, P.E.</cp:lastModifiedBy>
  <cp:lastPrinted>2024-07-02T17:09:32Z</cp:lastPrinted>
  <dcterms:created xsi:type="dcterms:W3CDTF">2009-02-11T21:40:13Z</dcterms:created>
  <dcterms:modified xsi:type="dcterms:W3CDTF">2024-07-02T17:09:44Z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0x0101009C9B4E3478C5CB49932118FF17C5987E</vt:lpwstr>
  </property>
</Properties>
</file>